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0200" windowHeight="14540" tabRatio="500" activeTab="2"/>
  </bookViews>
  <sheets>
    <sheet name="Basic" sheetId="1" r:id="rId1"/>
    <sheet name="Basic Answer Report" sheetId="9" r:id="rId2"/>
    <sheet name="Crashing" sheetId="3" r:id="rId3"/>
    <sheet name="Answer Report 2" sheetId="6" r:id="rId4"/>
    <sheet name="Sheet7" sheetId="7" r:id="rId5"/>
  </sheets>
  <definedNames>
    <definedName name="solver_adj" localSheetId="0" hidden="1">Basic!$E$4:$Y$4</definedName>
    <definedName name="solver_adj" localSheetId="2" hidden="1">Crashing!$E$4:$Y$4,Crashing!$AC$10:$AC$33</definedName>
    <definedName name="solver_cvg" localSheetId="0" hidden="1">0.0001</definedName>
    <definedName name="solver_cvg" localSheetId="2" hidden="1">0.0001</definedName>
    <definedName name="solver_drv" localSheetId="0" hidden="1">1</definedName>
    <definedName name="solver_drv" localSheetId="2" hidden="1">1</definedName>
    <definedName name="solver_eng" localSheetId="0" hidden="1">2</definedName>
    <definedName name="solver_eng" localSheetId="2" hidden="1">2</definedName>
    <definedName name="solver_itr" localSheetId="0" hidden="1">2147483647</definedName>
    <definedName name="solver_itr" localSheetId="2" hidden="1">2147483647</definedName>
    <definedName name="solver_lhs1" localSheetId="0" hidden="1">Basic!$X$8:$X$31</definedName>
    <definedName name="solver_lhs1" localSheetId="2" hidden="1">Crashing!$AC$10:$AC$33</definedName>
    <definedName name="solver_lhs2" localSheetId="2" hidden="1">Crashing!$X$10:$X$33</definedName>
    <definedName name="solver_lhs3" localSheetId="2" hidden="1">Crashing!$Y$4</definedName>
    <definedName name="solver_lin" localSheetId="0" hidden="1">1</definedName>
    <definedName name="solver_lin" localSheetId="2" hidden="1">1</definedName>
    <definedName name="solver_mip" localSheetId="0" hidden="1">2147483647</definedName>
    <definedName name="solver_mip" localSheetId="2" hidden="1">2147483647</definedName>
    <definedName name="solver_mni" localSheetId="0" hidden="1">30</definedName>
    <definedName name="solver_mni" localSheetId="2" hidden="1">30</definedName>
    <definedName name="solver_mrt" localSheetId="0" hidden="1">0.075</definedName>
    <definedName name="solver_mrt" localSheetId="2" hidden="1">0.075</definedName>
    <definedName name="solver_msl" localSheetId="0" hidden="1">2</definedName>
    <definedName name="solver_msl" localSheetId="2" hidden="1">2</definedName>
    <definedName name="solver_neg" localSheetId="0" hidden="1">1</definedName>
    <definedName name="solver_neg" localSheetId="2" hidden="1">1</definedName>
    <definedName name="solver_nod" localSheetId="0" hidden="1">2147483647</definedName>
    <definedName name="solver_nod" localSheetId="2" hidden="1">2147483647</definedName>
    <definedName name="solver_num" localSheetId="0" hidden="1">1</definedName>
    <definedName name="solver_num" localSheetId="2" hidden="1">3</definedName>
    <definedName name="solver_opt" localSheetId="0" hidden="1">Basic!$Y$1</definedName>
    <definedName name="solver_opt" localSheetId="2" hidden="1">Crashing!$AB$4</definedName>
    <definedName name="solver_pre" localSheetId="0" hidden="1">0.000001</definedName>
    <definedName name="solver_pre" localSheetId="2" hidden="1">0.000001</definedName>
    <definedName name="solver_rbv" localSheetId="0" hidden="1">1</definedName>
    <definedName name="solver_rbv" localSheetId="2" hidden="1">1</definedName>
    <definedName name="solver_rel1" localSheetId="0" hidden="1">3</definedName>
    <definedName name="solver_rel1" localSheetId="2" hidden="1">1</definedName>
    <definedName name="solver_rel2" localSheetId="2" hidden="1">3</definedName>
    <definedName name="solver_rel3" localSheetId="2" hidden="1">1</definedName>
    <definedName name="solver_rhs1" localSheetId="0" hidden="1">Basic!$Z$8:$Z$31</definedName>
    <definedName name="solver_rhs1" localSheetId="2" hidden="1">Crashing!$AD$10:$AD$33</definedName>
    <definedName name="solver_rhs2" localSheetId="2" hidden="1">Crashing!$Z$10:$Z$33</definedName>
    <definedName name="solver_rhs3" localSheetId="2" hidden="1">Crashing!$V$7</definedName>
    <definedName name="solver_rlx" localSheetId="0" hidden="1">2</definedName>
    <definedName name="solver_rlx" localSheetId="2" hidden="1">1</definedName>
    <definedName name="solver_rsd" localSheetId="0" hidden="1">0</definedName>
    <definedName name="solver_rsd" localSheetId="2" hidden="1">0</definedName>
    <definedName name="solver_scl" localSheetId="0" hidden="1">1</definedName>
    <definedName name="solver_scl" localSheetId="2" hidden="1">2</definedName>
    <definedName name="solver_sho" localSheetId="0" hidden="1">2</definedName>
    <definedName name="solver_sho" localSheetId="2" hidden="1">2</definedName>
    <definedName name="solver_ssz" localSheetId="0" hidden="1">100</definedName>
    <definedName name="solver_ssz" localSheetId="2" hidden="1">100</definedName>
    <definedName name="solver_tim" localSheetId="0" hidden="1">2147483647</definedName>
    <definedName name="solver_tim" localSheetId="2" hidden="1">2147483647</definedName>
    <definedName name="solver_tol" localSheetId="0" hidden="1">0.01</definedName>
    <definedName name="solver_tol" localSheetId="2" hidden="1">0.01</definedName>
    <definedName name="solver_typ" localSheetId="0" hidden="1">2</definedName>
    <definedName name="solver_typ" localSheetId="2" hidden="1">2</definedName>
    <definedName name="solver_val" localSheetId="0" hidden="1">0</definedName>
    <definedName name="solver_val" localSheetId="2" hidden="1">0</definedName>
    <definedName name="solver_ver" localSheetId="0" hidden="1">2</definedName>
    <definedName name="solver_ver" localSheetId="2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33" i="3" l="1"/>
  <c r="Z33" i="3"/>
  <c r="B11" i="7"/>
  <c r="B10" i="7"/>
  <c r="B8" i="7"/>
  <c r="B7" i="7"/>
  <c r="Z12" i="3"/>
  <c r="Z13" i="3"/>
  <c r="Z14" i="3"/>
  <c r="Z15" i="3"/>
  <c r="Z16" i="3"/>
  <c r="Z17" i="3"/>
  <c r="Z18" i="3"/>
  <c r="Z19" i="3"/>
  <c r="Z20" i="3"/>
  <c r="Z21" i="3"/>
  <c r="Z22" i="3"/>
  <c r="Z11" i="3"/>
  <c r="Z23" i="3"/>
  <c r="Z24" i="3"/>
  <c r="Z25" i="3"/>
  <c r="Z26" i="3"/>
  <c r="Z27" i="3"/>
  <c r="Z28" i="3"/>
  <c r="Z29" i="3"/>
  <c r="Z30" i="3"/>
  <c r="Z31" i="3"/>
  <c r="Z32" i="3"/>
  <c r="Z10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Y1" i="1"/>
  <c r="AB4" i="3"/>
  <c r="AC5" i="3"/>
</calcChain>
</file>

<file path=xl/comments1.xml><?xml version="1.0" encoding="utf-8"?>
<comments xmlns="http://schemas.openxmlformats.org/spreadsheetml/2006/main">
  <authors>
    <author>Margaret Feinberg</author>
  </authors>
  <commentList>
    <comment ref="AB4" authorId="0">
      <text>
        <r>
          <rPr>
            <sz val="9"/>
            <color indexed="81"/>
            <rFont val="Calibri"/>
            <family val="2"/>
          </rPr>
          <t>Cost to crash each cleaning session
= sumproduct(AF10:AF33,AH10:AH33)</t>
        </r>
      </text>
    </comment>
    <comment ref="AC5" authorId="0">
      <text>
        <r>
          <rPr>
            <sz val="9"/>
            <color indexed="81"/>
            <rFont val="Calibri"/>
            <family val="2"/>
          </rPr>
          <t>Cost to crash all the bathroom cleanings per day = AE*28*2</t>
        </r>
        <r>
          <rPr>
            <b/>
            <sz val="9"/>
            <color indexed="81"/>
            <rFont val="Calibri"/>
            <family val="2"/>
          </rPr>
          <t xml:space="preserve">
</t>
        </r>
        <r>
          <rPr>
            <sz val="9"/>
            <color indexed="81"/>
            <rFont val="Calibri"/>
            <family val="2"/>
          </rPr>
          <t xml:space="preserve">
</t>
        </r>
      </text>
    </comment>
    <comment ref="V7" authorId="0">
      <text>
        <r>
          <rPr>
            <sz val="9"/>
            <color indexed="81"/>
            <rFont val="Calibri"/>
            <family val="2"/>
          </rPr>
          <t>30 minutes minus 7.86</t>
        </r>
      </text>
    </comment>
    <comment ref="AD9" authorId="0">
      <text>
        <r>
          <rPr>
            <sz val="9"/>
            <color indexed="81"/>
            <rFont val="Calibri"/>
            <family val="2"/>
          </rPr>
          <t xml:space="preserve">Crashed each activity that could be done by 2 people by cutting time in half
</t>
        </r>
      </text>
    </comment>
    <comment ref="AE9" authorId="0">
      <text>
        <r>
          <rPr>
            <sz val="9"/>
            <color indexed="81"/>
            <rFont val="Calibri"/>
            <family val="2"/>
          </rPr>
          <t xml:space="preserve"> - $29,693.7 per month for cleaning
 - Divided by 20 for 5 days a week, 4 weeks per month:   = $1484.68 per day
 - Divided by 1680 minutes worked by 4 workers per day = $0.88 cost per minute
</t>
        </r>
      </text>
    </comment>
  </commentList>
</comments>
</file>

<file path=xl/sharedStrings.xml><?xml version="1.0" encoding="utf-8"?>
<sst xmlns="http://schemas.openxmlformats.org/spreadsheetml/2006/main" count="769" uniqueCount="307">
  <si>
    <t>Stern bathroom cleaning: Basic Solver</t>
  </si>
  <si>
    <t>t0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</si>
  <si>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</si>
  <si>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</si>
  <si>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</si>
  <si>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</si>
  <si>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</si>
  <si>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</si>
  <si>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</si>
  <si>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</si>
  <si>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</si>
  <si>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</si>
  <si>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</si>
  <si>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</si>
  <si>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</si>
  <si>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</si>
  <si>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</si>
  <si>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</si>
  <si>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</si>
  <si>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</si>
  <si>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</si>
  <si>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</si>
  <si>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</si>
  <si>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</si>
  <si>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</si>
  <si>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</si>
  <si>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Total Minutes</t>
  </si>
  <si>
    <t>Task</t>
  </si>
  <si>
    <t>Total</t>
  </si>
  <si>
    <t>Duration</t>
  </si>
  <si>
    <t>A</t>
  </si>
  <si>
    <t>&gt;=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</si>
  <si>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</si>
  <si>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</si>
  <si>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</si>
  <si>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</si>
  <si>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</si>
  <si>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</si>
  <si>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</si>
  <si>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</si>
  <si>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</si>
  <si>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</si>
  <si>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</si>
  <si>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</si>
  <si>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</si>
  <si>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</si>
  <si>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</si>
  <si>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</si>
  <si>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</si>
  <si>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</si>
  <si>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</si>
  <si>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</si>
  <si>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</si>
  <si>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</si>
  <si>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</si>
  <si>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Microsoft Excel 14.3 Answer Report</t>
  </si>
  <si>
    <t xml:space="preserve"> Result:  Solver found a solution.  All constraints and optimality conditions are satisfied.</t>
  </si>
  <si>
    <t xml:space="preserve"> Solver Engine </t>
  </si>
  <si>
    <t xml:space="preserve"> Engine:  Simplex LP</t>
  </si>
  <si>
    <t xml:space="preserve"> Solver Options </t>
  </si>
  <si>
    <t xml:space="preserve"> Objective Cell  (Min)</t>
  </si>
  <si>
    <t>Cell</t>
  </si>
  <si>
    <t>Name</t>
  </si>
  <si>
    <t>Original Value</t>
  </si>
  <si>
    <t>Final Value</t>
  </si>
  <si>
    <t xml:space="preserve"> Variable Cells </t>
  </si>
  <si>
    <t xml:space="preserve"> Integer </t>
  </si>
  <si>
    <t>Constraints</t>
  </si>
  <si>
    <t>Cell Value</t>
  </si>
  <si>
    <t>Formula</t>
  </si>
  <si>
    <t>Status</t>
  </si>
  <si>
    <t>Slack</t>
  </si>
  <si>
    <t>$AE$4</t>
  </si>
  <si>
    <t>$E$4</t>
  </si>
  <si>
    <t xml:space="preserve"> Contin 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</si>
  <si>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</si>
  <si>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</si>
  <si>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</si>
  <si>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</si>
  <si>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</si>
  <si>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</si>
  <si>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</si>
  <si>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</si>
  <si>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</si>
  <si>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</si>
  <si>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</si>
  <si>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</si>
  <si>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</si>
  <si>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</si>
  <si>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</si>
  <si>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</si>
  <si>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</si>
  <si>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</si>
  <si>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</si>
  <si>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</si>
  <si>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</si>
  <si>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</si>
  <si>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</si>
  <si>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$AA$10</t>
  </si>
  <si>
    <t>A Total</t>
  </si>
  <si>
    <t>$AA$10&gt;=$AC$10</t>
  </si>
  <si>
    <t>Binding</t>
  </si>
  <si>
    <t>$AA$11</t>
  </si>
  <si>
    <t>B Total</t>
  </si>
  <si>
    <t>$AA$11&gt;=$AC$11</t>
  </si>
  <si>
    <t>$AA$12</t>
  </si>
  <si>
    <t>C Total</t>
  </si>
  <si>
    <t>$AA$12&gt;=$AC$12</t>
  </si>
  <si>
    <t>$AA$13</t>
  </si>
  <si>
    <t>D Total</t>
  </si>
  <si>
    <t>$AA$13&gt;=$AC$13</t>
  </si>
  <si>
    <t>$AA$14</t>
  </si>
  <si>
    <t>E Total</t>
  </si>
  <si>
    <t>$AA$14&gt;=$AC$14</t>
  </si>
  <si>
    <t>$AA$15</t>
  </si>
  <si>
    <t>F Total</t>
  </si>
  <si>
    <t>$AA$15&gt;=$AC$15</t>
  </si>
  <si>
    <t>$AA$16</t>
  </si>
  <si>
    <t>G Total</t>
  </si>
  <si>
    <t>$AA$16&gt;=$AC$16</t>
  </si>
  <si>
    <t>$AA$17</t>
  </si>
  <si>
    <t>H Total</t>
  </si>
  <si>
    <t>$AA$17&gt;=$AC$17</t>
  </si>
  <si>
    <t>$AA$18</t>
  </si>
  <si>
    <t>I Total</t>
  </si>
  <si>
    <t>$AA$18&gt;=$AC$18</t>
  </si>
  <si>
    <t>$AA$19</t>
  </si>
  <si>
    <t>J Total</t>
  </si>
  <si>
    <t>$AA$19&gt;=$AC$19</t>
  </si>
  <si>
    <t>$AA$20</t>
  </si>
  <si>
    <t>K Total</t>
  </si>
  <si>
    <t>$AA$20&gt;=$AC$20</t>
  </si>
  <si>
    <t>$AA$21</t>
  </si>
  <si>
    <t>L Total</t>
  </si>
  <si>
    <t>$AA$21&gt;=$AC$21</t>
  </si>
  <si>
    <t>$AA$22</t>
  </si>
  <si>
    <t>M Total</t>
  </si>
  <si>
    <t>$AA$22&gt;=$AC$22</t>
  </si>
  <si>
    <t>$AA$23</t>
  </si>
  <si>
    <t>N Total</t>
  </si>
  <si>
    <t>$AA$23&gt;=$AC$23</t>
  </si>
  <si>
    <t>$AA$24</t>
  </si>
  <si>
    <t>O Total</t>
  </si>
  <si>
    <t>$AA$24&gt;=$AC$24</t>
  </si>
  <si>
    <t>$AA$25</t>
  </si>
  <si>
    <t>P Total</t>
  </si>
  <si>
    <t>$AA$25&gt;=$AC$25</t>
  </si>
  <si>
    <t>$AA$26</t>
  </si>
  <si>
    <t>Q Total</t>
  </si>
  <si>
    <t>$AA$26&gt;=$AC$26</t>
  </si>
  <si>
    <t>$AA$27</t>
  </si>
  <si>
    <t>R Total</t>
  </si>
  <si>
    <t>$AA$27&gt;=$AC$27</t>
  </si>
  <si>
    <t>$AA$28</t>
  </si>
  <si>
    <t>S Total</t>
  </si>
  <si>
    <t>$AA$28&gt;=$AC$28</t>
  </si>
  <si>
    <t>$AA$29</t>
  </si>
  <si>
    <t>T Total</t>
  </si>
  <si>
    <t>$AA$29&gt;=$AC$29</t>
  </si>
  <si>
    <t>$AA$30</t>
  </si>
  <si>
    <t>U Total</t>
  </si>
  <si>
    <t>$AA$30&gt;=$AC$30</t>
  </si>
  <si>
    <t>$AA$31</t>
  </si>
  <si>
    <t>V Total</t>
  </si>
  <si>
    <t>$AA$31&gt;=$AC$31</t>
  </si>
  <si>
    <t>$AA$32</t>
  </si>
  <si>
    <t>W Total</t>
  </si>
  <si>
    <t>$AA$32&gt;=$AC$32</t>
  </si>
  <si>
    <t>$AA$33</t>
  </si>
  <si>
    <t>X Total</t>
  </si>
  <si>
    <t>$AA$33&gt;=$AC$33</t>
  </si>
  <si>
    <t>Improved Duration</t>
  </si>
  <si>
    <t>Basic Duration</t>
  </si>
  <si>
    <t>Crash Time</t>
  </si>
  <si>
    <t>Max Crash</t>
  </si>
  <si>
    <t>Cost/Time</t>
  </si>
  <si>
    <t>total per day</t>
  </si>
  <si>
    <t>&lt;--</t>
  </si>
  <si>
    <t>Max Completion Time</t>
  </si>
  <si>
    <t xml:space="preserve"> Max Subproblems   Unlimited ,  Max Integer Sols   Unlimited ,  Integer Tolerance  1%,  Solve Without Integer Constraints ,  Assume NonNegative </t>
  </si>
  <si>
    <t>$AF$10</t>
  </si>
  <si>
    <t>&gt;= Crash Time</t>
  </si>
  <si>
    <t>$AF$11</t>
  </si>
  <si>
    <t>$AF$12</t>
  </si>
  <si>
    <t>$AF$13</t>
  </si>
  <si>
    <t>$AF$14</t>
  </si>
  <si>
    <t>$AF$15</t>
  </si>
  <si>
    <t>$AF$16</t>
  </si>
  <si>
    <t>$AF$17</t>
  </si>
  <si>
    <t>$AF$18</t>
  </si>
  <si>
    <t>$AF$19</t>
  </si>
  <si>
    <t>$AF$20</t>
  </si>
  <si>
    <t>$AF$21</t>
  </si>
  <si>
    <t>$AF$22</t>
  </si>
  <si>
    <t>$AF$23</t>
  </si>
  <si>
    <t>$AF$24</t>
  </si>
  <si>
    <t>$AF$25</t>
  </si>
  <si>
    <t>$AF$26</t>
  </si>
  <si>
    <t>$AF$27</t>
  </si>
  <si>
    <t>$AF$28</t>
  </si>
  <si>
    <t>$AF$29</t>
  </si>
  <si>
    <t>$AF$30</t>
  </si>
  <si>
    <t>$AF$31</t>
  </si>
  <si>
    <t>$AF$32</t>
  </si>
  <si>
    <t>$AF$33</t>
  </si>
  <si>
    <t>$AB$4&lt;=$AB$7</t>
  </si>
  <si>
    <t>$AF$10&lt;=$AG$10</t>
  </si>
  <si>
    <t>$AF$11&lt;=$AG$11</t>
  </si>
  <si>
    <t>$AF$12&lt;=$AG$12</t>
  </si>
  <si>
    <t>$AF$13&lt;=$AG$13</t>
  </si>
  <si>
    <t>$AF$14&lt;=$AG$14</t>
  </si>
  <si>
    <t>$AF$15&lt;=$AG$15</t>
  </si>
  <si>
    <t>$AF$16&lt;=$AG$16</t>
  </si>
  <si>
    <t>$AF$17&lt;=$AG$17</t>
  </si>
  <si>
    <t>$AF$18&lt;=$AG$18</t>
  </si>
  <si>
    <t>$AF$19&lt;=$AG$19</t>
  </si>
  <si>
    <t>$AF$20&lt;=$AG$20</t>
  </si>
  <si>
    <t>$AF$21&lt;=$AG$21</t>
  </si>
  <si>
    <t>Not Binding</t>
  </si>
  <si>
    <t>$AF$22&lt;=$AG$22</t>
  </si>
  <si>
    <t>$AF$23&lt;=$AG$23</t>
  </si>
  <si>
    <t>$AF$24&lt;=$AG$24</t>
  </si>
  <si>
    <t>$AF$25&lt;=$AG$25</t>
  </si>
  <si>
    <t>$AF$26&lt;=$AG$26</t>
  </si>
  <si>
    <t>$AF$27&lt;=$AG$27</t>
  </si>
  <si>
    <t>$AF$28&lt;=$AG$28</t>
  </si>
  <si>
    <t>$AF$29&lt;=$AG$29</t>
  </si>
  <si>
    <t>$AF$30&lt;=$AG$30</t>
  </si>
  <si>
    <t>$AF$31&lt;=$AG$31</t>
  </si>
  <si>
    <t>$AF$32&lt;=$AG$32</t>
  </si>
  <si>
    <t>$AF$33&lt;=$AG$33</t>
  </si>
  <si>
    <t>Worksheet: [dec models final proj v2.xlsx]Crashing</t>
  </si>
  <si>
    <t xml:space="preserve"> Max Time   Unlimited ,  Iterations   Unlimited ,  Precision  0.000001</t>
  </si>
  <si>
    <t>Report Created: 12/5/2013 7:13:48 PM</t>
  </si>
  <si>
    <t xml:space="preserve"> Solution Time:  1.637596  Seconds. </t>
  </si>
  <si>
    <t xml:space="preserve"> Iterations:  33  Subproblems:  0</t>
  </si>
  <si>
    <t>Stern bathroom cleaning: Crashing</t>
  </si>
  <si>
    <t>Stern tuition</t>
  </si>
  <si>
    <t>To count as three Stern credits, a course must meet at least 36 hours. To count as 1.5 Stern credits, a course must meet at least 18 hours.</t>
  </si>
  <si>
    <t>one semester hours</t>
  </si>
  <si>
    <t>two semesters hours</t>
  </si>
  <si>
    <t>cost per hour</t>
  </si>
  <si>
    <t>cost per minute that students pay</t>
  </si>
  <si>
    <t>&lt;=</t>
  </si>
  <si>
    <t>Worksheet: [dec models final proj v2.xlsx]Basic</t>
  </si>
  <si>
    <t>Result: Solver found a solution.  All constraints and optimality conditions are satisfied.</t>
  </si>
  <si>
    <t>Solver Engine</t>
  </si>
  <si>
    <t>Engine: Simplex LP</t>
  </si>
  <si>
    <t>Iterations: 26 Subproblems: 0</t>
  </si>
  <si>
    <t>Solver Options</t>
  </si>
  <si>
    <t>Max Time Unlimited, Iterations Unlimited, Precision 0.000001, Use Automatic Scaling</t>
  </si>
  <si>
    <t>Max Subproblems Unlimited, Max Integer Sols Unlimited, Integer Tolerance 1%, Assume NonNegative</t>
  </si>
  <si>
    <t>Objective Cell (Min)</t>
  </si>
  <si>
    <t>Variable Cells</t>
  </si>
  <si>
    <t>Integer</t>
  </si>
  <si>
    <t>Contin</t>
  </si>
  <si>
    <t>$X$10</t>
  </si>
  <si>
    <t>$X$10&gt;=$Z$10</t>
  </si>
  <si>
    <t>$X$11</t>
  </si>
  <si>
    <t>$X$11&gt;=$Z$11</t>
  </si>
  <si>
    <t>$X$12</t>
  </si>
  <si>
    <t>$X$12&gt;=$Z$12</t>
  </si>
  <si>
    <t>$X$13</t>
  </si>
  <si>
    <t>$X$13&gt;=$Z$13</t>
  </si>
  <si>
    <t>$X$14</t>
  </si>
  <si>
    <t>$X$14&gt;=$Z$14</t>
  </si>
  <si>
    <t>$X$15</t>
  </si>
  <si>
    <t>$X$15&gt;=$Z$15</t>
  </si>
  <si>
    <t>$X$16</t>
  </si>
  <si>
    <t>$X$16&gt;=$Z$16</t>
  </si>
  <si>
    <t>$X$17</t>
  </si>
  <si>
    <t>$X$17&gt;=$Z$17</t>
  </si>
  <si>
    <t>$X$18</t>
  </si>
  <si>
    <t>$X$18&gt;=$Z$18</t>
  </si>
  <si>
    <t>$X$19</t>
  </si>
  <si>
    <t>$X$19&gt;=$Z$19</t>
  </si>
  <si>
    <t>$X$20</t>
  </si>
  <si>
    <t>$X$20&gt;=$Z$20</t>
  </si>
  <si>
    <t>$X$21</t>
  </si>
  <si>
    <t>$X$21&gt;=$Z$21</t>
  </si>
  <si>
    <t>$X$22</t>
  </si>
  <si>
    <t>$X$22&gt;=$Z$22</t>
  </si>
  <si>
    <t>$X$23</t>
  </si>
  <si>
    <t>$X$23&gt;=$Z$23</t>
  </si>
  <si>
    <t>$X$24</t>
  </si>
  <si>
    <t>$X$24&gt;=$Z$24</t>
  </si>
  <si>
    <t>$X$25</t>
  </si>
  <si>
    <t>$X$25&gt;=$Z$25</t>
  </si>
  <si>
    <t>$X$26</t>
  </si>
  <si>
    <t>$X$26&gt;=$Z$26</t>
  </si>
  <si>
    <t>$X$27</t>
  </si>
  <si>
    <t>$X$27&gt;=$Z$27</t>
  </si>
  <si>
    <t>$X$28</t>
  </si>
  <si>
    <t>$X$28&gt;=$Z$28</t>
  </si>
  <si>
    <t>$X$29</t>
  </si>
  <si>
    <t>$X$29&gt;=$Z$29</t>
  </si>
  <si>
    <t>$X$30</t>
  </si>
  <si>
    <t>$X$30&gt;=$Z$30</t>
  </si>
  <si>
    <t>$X$31</t>
  </si>
  <si>
    <t>$X$31&gt;=$Z$31</t>
  </si>
  <si>
    <t>$X$32</t>
  </si>
  <si>
    <t>$X$32&gt;=$Z$32</t>
  </si>
  <si>
    <t>$X$33</t>
  </si>
  <si>
    <t>$X$33&gt;=$Z$33</t>
  </si>
  <si>
    <t>Report Created: 12/6/2013 2:31:37 PM</t>
  </si>
  <si>
    <t>Solution Time: 1.092349 Seconds.</t>
  </si>
  <si>
    <t>Average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</si>
</sst>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7" x14ac:knownFonts="1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1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20"/>
      <name val="Arial"/>
    </font>
    <font>
      <sz val="12"/>
      <color rgb="FF000000"/>
      <name val="Verdana"/>
    </font>
    <font>
      <b/>
      <sz val="12"/>
      <color indexed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ck">
        <color indexed="12"/>
      </left>
      <right/>
      <top style="thick">
        <color indexed="12"/>
      </top>
      <bottom style="thick">
        <color indexed="12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 style="thick">
        <color rgb="FF0000F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n">
        <color auto="1"/>
      </bottom>
      <diagonal/>
    </border>
    <border>
      <left style="thick">
        <color rgb="FF0000FF"/>
      </left>
      <right style="thick">
        <color rgb="FF0000FF"/>
      </right>
      <top style="thin">
        <color auto="1"/>
      </top>
      <bottom style="thin">
        <color auto="1"/>
      </bottom>
      <diagonal/>
    </border>
    <border>
      <left style="thick">
        <color rgb="FF0000FF"/>
      </left>
      <right style="thick">
        <color rgb="FF0000FF"/>
      </right>
      <top style="thin">
        <color auto="1"/>
      </top>
      <bottom style="thick">
        <color rgb="FF0000FF"/>
      </bottom>
      <diagonal/>
    </border>
    <border>
      <left/>
      <right/>
      <top/>
      <bottom style="double">
        <color auto="1"/>
      </bottom>
      <diagonal/>
    </border>
  </borders>
  <cellStyleXfs count="46">
    <xf numFmtId="0" fontId="0" fillId="0" borderId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4" fillId="0" borderId="0" xfId="0" applyFont="1"/>
    <xf numFmtId="2" fontId="4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4" fillId="0" borderId="3" xfId="0" applyFont="1" applyBorder="1"/>
    <xf numFmtId="0" fontId="6" fillId="0" borderId="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/>
    <xf numFmtId="0" fontId="8" fillId="0" borderId="5" xfId="0" applyFont="1" applyBorder="1"/>
    <xf numFmtId="0" fontId="8" fillId="0" borderId="7" xfId="0" applyFont="1" applyBorder="1"/>
    <xf numFmtId="0" fontId="0" fillId="0" borderId="8" xfId="0" quotePrefix="1" applyBorder="1" applyAlignment="1">
      <alignment horizontal="center"/>
    </xf>
    <xf numFmtId="0" fontId="4" fillId="0" borderId="9" xfId="0" applyFont="1" applyFill="1" applyBorder="1"/>
    <xf numFmtId="0" fontId="4" fillId="0" borderId="6" xfId="0" applyFont="1" applyFill="1" applyBorder="1"/>
    <xf numFmtId="0" fontId="4" fillId="2" borderId="10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0" xfId="0" applyFont="1" applyFill="1"/>
    <xf numFmtId="0" fontId="0" fillId="0" borderId="13" xfId="0" quotePrefix="1" applyBorder="1" applyAlignment="1">
      <alignment horizontal="center"/>
    </xf>
    <xf numFmtId="0" fontId="4" fillId="0" borderId="14" xfId="0" applyFont="1" applyFill="1" applyBorder="1"/>
    <xf numFmtId="0" fontId="4" fillId="0" borderId="0" xfId="0" applyFont="1" applyFill="1" applyBorder="1"/>
    <xf numFmtId="0" fontId="4" fillId="0" borderId="15" xfId="0" applyFont="1" applyFill="1" applyBorder="1"/>
    <xf numFmtId="0" fontId="0" fillId="0" borderId="0" xfId="0" applyFont="1" applyFill="1" applyBorder="1"/>
    <xf numFmtId="0" fontId="0" fillId="0" borderId="13" xfId="0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16" xfId="0" quotePrefix="1" applyBorder="1" applyAlignment="1">
      <alignment horizontal="center"/>
    </xf>
    <xf numFmtId="0" fontId="4" fillId="0" borderId="17" xfId="0" applyFont="1" applyFill="1" applyBorder="1"/>
    <xf numFmtId="0" fontId="4" fillId="0" borderId="18" xfId="0" applyFont="1" applyFill="1" applyBorder="1"/>
    <xf numFmtId="0" fontId="4" fillId="0" borderId="19" xfId="0" applyFont="1" applyFill="1" applyBorder="1"/>
    <xf numFmtId="0" fontId="4" fillId="0" borderId="7" xfId="0" applyFont="1" applyFill="1" applyBorder="1"/>
    <xf numFmtId="0" fontId="2" fillId="0" borderId="0" xfId="0" applyFont="1"/>
    <xf numFmtId="0" fontId="0" fillId="0" borderId="21" xfId="0" applyFill="1" applyBorder="1" applyAlignment="1"/>
    <xf numFmtId="0" fontId="9" fillId="0" borderId="20" xfId="0" applyFont="1" applyFill="1" applyBorder="1" applyAlignment="1">
      <alignment horizontal="center"/>
    </xf>
    <xf numFmtId="0" fontId="0" fillId="0" borderId="22" xfId="0" applyFill="1" applyBorder="1" applyAlignment="1"/>
    <xf numFmtId="0" fontId="0" fillId="0" borderId="21" xfId="0" applyNumberFormat="1" applyFill="1" applyBorder="1" applyAlignment="1"/>
    <xf numFmtId="0" fontId="0" fillId="0" borderId="22" xfId="0" applyNumberFormat="1" applyFill="1" applyBorder="1" applyAlignment="1"/>
    <xf numFmtId="0" fontId="4" fillId="0" borderId="4" xfId="0" applyFont="1" applyFill="1" applyBorder="1"/>
    <xf numFmtId="44" fontId="0" fillId="0" borderId="0" xfId="0" applyNumberFormat="1"/>
    <xf numFmtId="0" fontId="0" fillId="0" borderId="7" xfId="0" applyBorder="1"/>
    <xf numFmtId="0" fontId="0" fillId="0" borderId="0" xfId="0" quotePrefix="1" applyAlignment="1">
      <alignment horizontal="center"/>
    </xf>
    <xf numFmtId="0" fontId="0" fillId="0" borderId="0" xfId="0" applyAlignment="1">
      <alignment horizontal="left"/>
    </xf>
    <xf numFmtId="44" fontId="6" fillId="0" borderId="0" xfId="1" applyFont="1" applyBorder="1" applyAlignment="1">
      <alignment horizontal="center"/>
    </xf>
    <xf numFmtId="44" fontId="8" fillId="0" borderId="3" xfId="1" applyFont="1" applyBorder="1"/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vertical="center" wrapText="1"/>
    </xf>
    <xf numFmtId="44" fontId="4" fillId="0" borderId="7" xfId="1" applyFont="1" applyFill="1" applyBorder="1"/>
    <xf numFmtId="0" fontId="4" fillId="0" borderId="23" xfId="0" applyFont="1" applyFill="1" applyBorder="1"/>
    <xf numFmtId="44" fontId="0" fillId="0" borderId="21" xfId="0" applyNumberFormat="1" applyFill="1" applyBorder="1" applyAlignment="1"/>
    <xf numFmtId="0" fontId="0" fillId="0" borderId="12" xfId="0" applyBorder="1"/>
    <xf numFmtId="0" fontId="7" fillId="0" borderId="4" xfId="0" applyFont="1" applyBorder="1"/>
    <xf numFmtId="0" fontId="4" fillId="0" borderId="6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8" fillId="0" borderId="24" xfId="0" applyFont="1" applyBorder="1" applyAlignment="1">
      <alignment vertical="center" wrapText="1"/>
    </xf>
    <xf numFmtId="0" fontId="8" fillId="0" borderId="25" xfId="0" applyFont="1" applyFill="1" applyBorder="1"/>
    <xf numFmtId="0" fontId="8" fillId="0" borderId="26" xfId="0" applyFont="1" applyFill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5" fillId="0" borderId="0" xfId="0" applyFont="1"/>
    <xf numFmtId="0" fontId="16" fillId="0" borderId="20" xfId="0" applyFont="1" applyFill="1" applyBorder="1" applyAlignment="1">
      <alignment horizontal="center"/>
    </xf>
    <xf numFmtId="0" fontId="14" fillId="0" borderId="30" xfId="0" applyFont="1" applyBorder="1" applyAlignment="1"/>
  </cellXfs>
  <cellStyles count="46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topLeftCell="A5" workbookViewId="0">
      <selection activeCell="AF21" sqref="AF21"/>
    </sheetView>
  </sheetViews>
  <sheetFormatPr baseColWidth="10" defaultRowHeight="15" x14ac:dyDescent="0"/>
  <cols>
    <col min="2" max="13" width="2.6640625" customWidth="1"/>
    <col min="14" max="14" width="3.6640625" customWidth="1"/>
    <col min="15" max="15" width="3.5" customWidth="1"/>
    <col min="16" max="25" width="3.6640625" customWidth="1"/>
    <col min="26" max="26" width="15.83203125" customWidth="1"/>
    <col min="27" max="28" width="3.6640625" customWidth="1"/>
  </cols>
  <sheetData>
    <row r="1" spans="1:31" ht="19" thickTop="1" thickBot="1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V1" s="11"/>
      <c r="X1" s="4"/>
      <c r="Y1" s="12">
        <f>Y4</f>
        <v>30</v>
      </c>
      <c r="Z1" s="10" t="s">
        <v>26</v>
      </c>
      <c r="AA1" s="4"/>
      <c r="AB1" s="4"/>
      <c r="AC1" s="4"/>
      <c r="AD1" s="4"/>
      <c r="AE1" s="4"/>
    </row>
    <row r="2" spans="1:31" ht="18" thickTop="1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ht="18" thickBot="1">
      <c r="A3" s="1"/>
      <c r="B3" s="2"/>
      <c r="C3" s="3"/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  <c r="X3" s="5" t="s">
        <v>21</v>
      </c>
      <c r="Y3" s="5" t="s">
        <v>22</v>
      </c>
      <c r="Z3" s="2"/>
      <c r="AA3" s="6"/>
      <c r="AB3" s="6"/>
    </row>
    <row r="4" spans="1:31" ht="19" thickTop="1" thickBot="1">
      <c r="A4" s="1"/>
      <c r="B4" s="2"/>
      <c r="C4" s="3"/>
      <c r="D4" s="7">
        <v>0</v>
      </c>
      <c r="E4" s="8">
        <v>1</v>
      </c>
      <c r="F4" s="9">
        <v>2</v>
      </c>
      <c r="G4" s="9">
        <v>3.5</v>
      </c>
      <c r="H4" s="9">
        <v>5.5</v>
      </c>
      <c r="I4" s="9">
        <v>7</v>
      </c>
      <c r="J4" s="9">
        <v>17</v>
      </c>
      <c r="K4" s="9">
        <v>8.5</v>
      </c>
      <c r="L4" s="9">
        <v>23</v>
      </c>
      <c r="M4" s="9">
        <v>10</v>
      </c>
      <c r="N4" s="9">
        <v>12</v>
      </c>
      <c r="O4" s="9">
        <v>15</v>
      </c>
      <c r="P4" s="9">
        <v>17</v>
      </c>
      <c r="Q4" s="9">
        <v>18</v>
      </c>
      <c r="R4" s="9">
        <v>20</v>
      </c>
      <c r="S4" s="9">
        <v>21.5</v>
      </c>
      <c r="T4" s="9">
        <v>24.5</v>
      </c>
      <c r="U4" s="9">
        <v>25.5</v>
      </c>
      <c r="V4" s="9">
        <v>26.5</v>
      </c>
      <c r="W4" s="9">
        <v>27.5</v>
      </c>
      <c r="X4" s="9">
        <v>28.5</v>
      </c>
      <c r="Y4" s="9">
        <v>30</v>
      </c>
    </row>
    <row r="5" spans="1:31" ht="18" thickTop="1">
      <c r="A5" s="1"/>
      <c r="B5" s="2"/>
      <c r="C5" s="3"/>
      <c r="D5" s="7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1">
      <c r="A6" s="2"/>
      <c r="B6" s="2"/>
      <c r="C6" s="3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ht="16" thickBot="1">
      <c r="A7" s="14" t="s">
        <v>27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5</v>
      </c>
      <c r="G7" s="15" t="s">
        <v>6</v>
      </c>
      <c r="H7" s="15" t="s">
        <v>7</v>
      </c>
      <c r="I7" s="15" t="s">
        <v>8</v>
      </c>
      <c r="J7" s="15" t="s">
        <v>9</v>
      </c>
      <c r="K7" s="15" t="s">
        <v>10</v>
      </c>
      <c r="L7" s="15" t="s">
        <v>11</v>
      </c>
      <c r="M7" s="15" t="s">
        <v>12</v>
      </c>
      <c r="N7" s="15" t="s">
        <v>13</v>
      </c>
      <c r="O7" s="15" t="s">
        <v>14</v>
      </c>
      <c r="P7" s="15" t="s">
        <v>15</v>
      </c>
      <c r="Q7" s="15" t="s">
        <v>16</v>
      </c>
      <c r="R7" s="15" t="s">
        <v>17</v>
      </c>
      <c r="S7" s="15" t="s">
        <v>18</v>
      </c>
      <c r="T7" s="15" t="s">
        <v>19</v>
      </c>
      <c r="U7" s="15" t="s">
        <v>20</v>
      </c>
      <c r="V7" s="15" t="s">
        <v>21</v>
      </c>
      <c r="W7" s="15" t="s">
        <v>22</v>
      </c>
      <c r="X7" s="16" t="s">
        <v>28</v>
      </c>
      <c r="Y7" s="17"/>
      <c r="Z7" s="18" t="s">
        <v>29</v>
      </c>
      <c r="AA7" s="6"/>
      <c r="AB7" s="6"/>
    </row>
    <row r="8" spans="1:31" ht="16" thickBot="1">
      <c r="A8" s="19" t="s">
        <v>30</v>
      </c>
      <c r="B8" s="20">
        <v>-1</v>
      </c>
      <c r="C8" s="21">
        <v>1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2">
        <f t="shared" ref="X8:X31" si="0">(SUMPRODUCT(B8:W8,$D$4:$Y$4))</f>
        <v>1</v>
      </c>
      <c r="Y8" s="23" t="s">
        <v>31</v>
      </c>
      <c r="Z8" s="24">
        <v>1</v>
      </c>
      <c r="AA8" s="25"/>
      <c r="AB8" s="25"/>
    </row>
    <row r="9" spans="1:31" ht="16" thickBot="1">
      <c r="A9" s="26" t="s">
        <v>32</v>
      </c>
      <c r="B9" s="27"/>
      <c r="C9" s="28">
        <v>-1</v>
      </c>
      <c r="D9" s="28">
        <v>1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2">
        <f t="shared" si="0"/>
        <v>1</v>
      </c>
      <c r="Y9" s="29" t="s">
        <v>31</v>
      </c>
      <c r="Z9" s="24">
        <v>1</v>
      </c>
      <c r="AA9" s="25"/>
      <c r="AB9" s="25"/>
    </row>
    <row r="10" spans="1:31" ht="16" thickBot="1">
      <c r="A10" s="26" t="s">
        <v>33</v>
      </c>
      <c r="B10" s="27"/>
      <c r="C10" s="28"/>
      <c r="D10" s="28">
        <v>-1</v>
      </c>
      <c r="E10" s="28">
        <v>1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2">
        <f t="shared" si="0"/>
        <v>1.5</v>
      </c>
      <c r="Y10" s="29" t="s">
        <v>31</v>
      </c>
      <c r="Z10" s="24">
        <v>1.5</v>
      </c>
      <c r="AA10" s="25"/>
      <c r="AB10" s="25"/>
    </row>
    <row r="11" spans="1:31" ht="16" thickBot="1">
      <c r="A11" s="26" t="s">
        <v>34</v>
      </c>
      <c r="B11" s="27"/>
      <c r="C11" s="28"/>
      <c r="D11" s="28"/>
      <c r="E11" s="28">
        <v>-1</v>
      </c>
      <c r="F11" s="28">
        <v>1</v>
      </c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2">
        <f t="shared" si="0"/>
        <v>2</v>
      </c>
      <c r="Y11" s="29" t="s">
        <v>31</v>
      </c>
      <c r="Z11" s="24">
        <v>2</v>
      </c>
      <c r="AA11" s="25"/>
      <c r="AB11" s="25"/>
    </row>
    <row r="12" spans="1:31" ht="16" thickBot="1">
      <c r="A12" s="26" t="s">
        <v>35</v>
      </c>
      <c r="B12" s="27"/>
      <c r="C12" s="28"/>
      <c r="D12" s="28"/>
      <c r="E12" s="28"/>
      <c r="F12" s="28">
        <v>-1</v>
      </c>
      <c r="G12" s="28">
        <v>1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2">
        <f t="shared" si="0"/>
        <v>1.5</v>
      </c>
      <c r="Y12" s="29" t="s">
        <v>31</v>
      </c>
      <c r="Z12" s="24">
        <v>1.5</v>
      </c>
      <c r="AA12" s="25"/>
      <c r="AB12" s="28"/>
    </row>
    <row r="13" spans="1:31" ht="16" thickBot="1">
      <c r="A13" s="31" t="s">
        <v>36</v>
      </c>
      <c r="B13" s="27"/>
      <c r="C13" s="28"/>
      <c r="D13" s="28"/>
      <c r="E13" s="28"/>
      <c r="F13" s="28"/>
      <c r="G13" s="28">
        <v>-1</v>
      </c>
      <c r="H13" s="28">
        <v>1</v>
      </c>
      <c r="I13" s="28"/>
      <c r="J13" s="28"/>
      <c r="K13" s="28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22">
        <f t="shared" si="0"/>
        <v>10</v>
      </c>
      <c r="Y13" s="29" t="s">
        <v>31</v>
      </c>
      <c r="Z13" s="24">
        <v>10</v>
      </c>
      <c r="AA13" s="25"/>
      <c r="AB13" s="25"/>
    </row>
    <row r="14" spans="1:31" ht="16" thickBot="1">
      <c r="A14" s="26" t="s">
        <v>37</v>
      </c>
      <c r="B14" s="27"/>
      <c r="C14" s="28"/>
      <c r="D14" s="28"/>
      <c r="E14" s="28"/>
      <c r="F14" s="28"/>
      <c r="G14" s="28">
        <v>-1</v>
      </c>
      <c r="H14" s="28">
        <v>0</v>
      </c>
      <c r="I14" s="28">
        <v>1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2">
        <f t="shared" si="0"/>
        <v>1.5</v>
      </c>
      <c r="Y14" s="29" t="s">
        <v>31</v>
      </c>
      <c r="Z14" s="24">
        <v>1.5</v>
      </c>
      <c r="AA14" s="25"/>
      <c r="AB14" s="25"/>
    </row>
    <row r="15" spans="1:31" ht="16" thickBot="1">
      <c r="A15" s="26" t="s">
        <v>38</v>
      </c>
      <c r="B15" s="27"/>
      <c r="C15" s="28"/>
      <c r="D15" s="28"/>
      <c r="E15" s="28"/>
      <c r="F15" s="32"/>
      <c r="G15" s="28"/>
      <c r="H15" s="28"/>
      <c r="I15" s="28">
        <v>-1</v>
      </c>
      <c r="J15" s="28">
        <v>1</v>
      </c>
      <c r="K15" s="28"/>
      <c r="L15" s="28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22">
        <f t="shared" si="0"/>
        <v>14.5</v>
      </c>
      <c r="Y15" s="29" t="s">
        <v>31</v>
      </c>
      <c r="Z15" s="24">
        <v>10</v>
      </c>
      <c r="AA15" s="25"/>
      <c r="AB15" s="25"/>
    </row>
    <row r="16" spans="1:31" ht="16" thickBot="1">
      <c r="A16" s="31" t="s">
        <v>39</v>
      </c>
      <c r="B16" s="27"/>
      <c r="C16" s="28"/>
      <c r="D16" s="28"/>
      <c r="E16" s="28"/>
      <c r="F16" s="28"/>
      <c r="G16" s="28"/>
      <c r="H16" s="28"/>
      <c r="I16" s="28">
        <v>-1</v>
      </c>
      <c r="J16" s="28">
        <v>0</v>
      </c>
      <c r="K16" s="30">
        <v>1</v>
      </c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2">
        <f t="shared" si="0"/>
        <v>1.5</v>
      </c>
      <c r="Y16" s="29" t="s">
        <v>31</v>
      </c>
      <c r="Z16" s="24">
        <v>1.5</v>
      </c>
      <c r="AA16" s="25"/>
      <c r="AB16" s="25"/>
    </row>
    <row r="17" spans="1:28" ht="16" thickBot="1">
      <c r="A17" s="26" t="s">
        <v>40</v>
      </c>
      <c r="B17" s="27"/>
      <c r="C17" s="28"/>
      <c r="D17" s="28"/>
      <c r="E17" s="28"/>
      <c r="F17" s="28"/>
      <c r="G17" s="28"/>
      <c r="H17" s="28"/>
      <c r="I17" s="28"/>
      <c r="J17" s="28"/>
      <c r="K17" s="28">
        <v>-1</v>
      </c>
      <c r="L17" s="28">
        <v>1</v>
      </c>
      <c r="M17" s="28"/>
      <c r="N17" s="28"/>
      <c r="O17" s="30"/>
      <c r="P17" s="28"/>
      <c r="Q17" s="28"/>
      <c r="R17" s="28"/>
      <c r="S17" s="28"/>
      <c r="T17" s="28"/>
      <c r="U17" s="28"/>
      <c r="V17" s="28"/>
      <c r="W17" s="28"/>
      <c r="X17" s="22">
        <f t="shared" si="0"/>
        <v>2</v>
      </c>
      <c r="Y17" s="29" t="s">
        <v>31</v>
      </c>
      <c r="Z17" s="24">
        <v>2</v>
      </c>
      <c r="AA17" s="25"/>
      <c r="AB17" s="25"/>
    </row>
    <row r="18" spans="1:28" ht="16" thickBot="1">
      <c r="A18" s="26" t="s">
        <v>41</v>
      </c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>
        <v>-1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30">
        <v>1</v>
      </c>
      <c r="S18" s="30"/>
      <c r="T18" s="30"/>
      <c r="U18" s="30"/>
      <c r="V18" s="30"/>
      <c r="W18" s="30"/>
      <c r="X18" s="22">
        <f t="shared" si="0"/>
        <v>12.5</v>
      </c>
      <c r="Y18" s="29" t="s">
        <v>31</v>
      </c>
      <c r="Z18" s="24">
        <v>5</v>
      </c>
      <c r="AA18" s="25"/>
      <c r="AB18" s="25"/>
    </row>
    <row r="19" spans="1:28" ht="16" thickBot="1">
      <c r="A19" s="31" t="s">
        <v>42</v>
      </c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>
        <v>-1</v>
      </c>
      <c r="M19" s="28">
        <v>1</v>
      </c>
      <c r="N19" s="28"/>
      <c r="O19" s="30"/>
      <c r="P19" s="28"/>
      <c r="Q19" s="28"/>
      <c r="R19" s="30"/>
      <c r="S19" s="30"/>
      <c r="T19" s="30"/>
      <c r="U19" s="30"/>
      <c r="V19" s="28"/>
      <c r="W19" s="28"/>
      <c r="X19" s="22">
        <f t="shared" si="0"/>
        <v>3</v>
      </c>
      <c r="Y19" s="29" t="s">
        <v>31</v>
      </c>
      <c r="Z19" s="24">
        <v>3</v>
      </c>
      <c r="AA19" s="25"/>
      <c r="AB19" s="25"/>
    </row>
    <row r="20" spans="1:28" ht="16" thickBot="1">
      <c r="A20" s="26" t="s">
        <v>43</v>
      </c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>
        <v>-1</v>
      </c>
      <c r="N20" s="28">
        <v>1</v>
      </c>
      <c r="O20" s="28"/>
      <c r="P20" s="28"/>
      <c r="Q20" s="28"/>
      <c r="R20" s="28"/>
      <c r="S20" s="28"/>
      <c r="T20" s="30"/>
      <c r="U20" s="28"/>
      <c r="V20" s="28"/>
      <c r="W20" s="28"/>
      <c r="X20" s="22">
        <f t="shared" si="0"/>
        <v>2</v>
      </c>
      <c r="Y20" s="29" t="s">
        <v>31</v>
      </c>
      <c r="Z20" s="24">
        <v>2</v>
      </c>
      <c r="AA20" s="25"/>
      <c r="AB20" s="25"/>
    </row>
    <row r="21" spans="1:28" ht="16" thickBot="1">
      <c r="A21" s="31" t="s">
        <v>44</v>
      </c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>
        <v>-1</v>
      </c>
      <c r="O21" s="28">
        <v>1</v>
      </c>
      <c r="P21" s="28"/>
      <c r="Q21" s="28"/>
      <c r="R21" s="28"/>
      <c r="S21" s="28"/>
      <c r="T21" s="28"/>
      <c r="U21" s="28"/>
      <c r="V21" s="28"/>
      <c r="W21" s="28"/>
      <c r="X21" s="22">
        <f t="shared" si="0"/>
        <v>1</v>
      </c>
      <c r="Y21" s="29" t="s">
        <v>31</v>
      </c>
      <c r="Z21" s="24">
        <v>1</v>
      </c>
      <c r="AA21" s="25"/>
      <c r="AB21" s="25"/>
    </row>
    <row r="22" spans="1:28" ht="16" thickBot="1">
      <c r="A22" s="31" t="s">
        <v>45</v>
      </c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>
        <v>-1</v>
      </c>
      <c r="P22" s="28">
        <v>1</v>
      </c>
      <c r="Q22" s="28"/>
      <c r="R22" s="28"/>
      <c r="S22" s="28"/>
      <c r="T22" s="28"/>
      <c r="U22" s="28"/>
      <c r="V22" s="28"/>
      <c r="W22" s="28"/>
      <c r="X22" s="22">
        <f t="shared" si="0"/>
        <v>2</v>
      </c>
      <c r="Y22" s="29" t="s">
        <v>31</v>
      </c>
      <c r="Z22" s="24">
        <v>2</v>
      </c>
      <c r="AA22" s="25"/>
      <c r="AB22" s="25"/>
    </row>
    <row r="23" spans="1:28" ht="16" thickBot="1">
      <c r="A23" s="26" t="s">
        <v>46</v>
      </c>
      <c r="B23" s="27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-1</v>
      </c>
      <c r="Q23" s="28">
        <v>1</v>
      </c>
      <c r="R23" s="28"/>
      <c r="S23" s="28"/>
      <c r="T23" s="28"/>
      <c r="U23" s="28"/>
      <c r="V23" s="28"/>
      <c r="W23" s="28"/>
      <c r="X23" s="22">
        <f t="shared" si="0"/>
        <v>1.5</v>
      </c>
      <c r="Y23" s="29" t="s">
        <v>31</v>
      </c>
      <c r="Z23" s="24">
        <v>1.5</v>
      </c>
      <c r="AA23" s="25"/>
      <c r="AB23" s="25"/>
    </row>
    <row r="24" spans="1:28" ht="16" thickBot="1">
      <c r="A24" s="26" t="s">
        <v>47</v>
      </c>
      <c r="B24" s="27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>
        <v>-1</v>
      </c>
      <c r="R24" s="28">
        <v>1</v>
      </c>
      <c r="S24" s="28"/>
      <c r="T24" s="28"/>
      <c r="U24" s="28"/>
      <c r="V24" s="28"/>
      <c r="W24" s="28"/>
      <c r="X24" s="22">
        <f t="shared" si="0"/>
        <v>3</v>
      </c>
      <c r="Y24" s="29" t="s">
        <v>31</v>
      </c>
      <c r="Z24" s="24">
        <v>3</v>
      </c>
      <c r="AA24" s="25"/>
      <c r="AB24" s="25"/>
    </row>
    <row r="25" spans="1:28" ht="16" thickBot="1">
      <c r="A25" s="31" t="s">
        <v>48</v>
      </c>
      <c r="B25" s="27"/>
      <c r="C25" s="28"/>
      <c r="D25" s="28"/>
      <c r="E25" s="28"/>
      <c r="F25" s="28"/>
      <c r="G25" s="28"/>
      <c r="H25" s="28">
        <v>-1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1</v>
      </c>
      <c r="S25" s="28"/>
      <c r="T25" s="28"/>
      <c r="U25" s="28"/>
      <c r="V25" s="28"/>
      <c r="W25" s="28"/>
      <c r="X25" s="22">
        <f t="shared" si="0"/>
        <v>7.5</v>
      </c>
      <c r="Y25" s="29" t="s">
        <v>31</v>
      </c>
      <c r="Z25" s="24">
        <v>1.5</v>
      </c>
      <c r="AA25" s="25"/>
      <c r="AB25" s="25"/>
    </row>
    <row r="26" spans="1:28" ht="16" thickBot="1">
      <c r="A26" s="31" t="s">
        <v>49</v>
      </c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>
        <v>-1</v>
      </c>
      <c r="S26" s="28">
        <v>1</v>
      </c>
      <c r="T26" s="28"/>
      <c r="U26" s="28"/>
      <c r="V26" s="28"/>
      <c r="W26" s="28"/>
      <c r="X26" s="22">
        <f t="shared" si="0"/>
        <v>1</v>
      </c>
      <c r="Y26" s="29" t="s">
        <v>31</v>
      </c>
      <c r="Z26" s="24">
        <v>1</v>
      </c>
      <c r="AA26" s="25"/>
      <c r="AB26" s="25"/>
    </row>
    <row r="27" spans="1:28" ht="16" thickBot="1">
      <c r="A27" s="31" t="s">
        <v>50</v>
      </c>
      <c r="B27" s="27"/>
      <c r="C27" s="28"/>
      <c r="D27" s="28"/>
      <c r="E27" s="28"/>
      <c r="F27" s="28"/>
      <c r="G27" s="28"/>
      <c r="H27" s="28"/>
      <c r="I27" s="28"/>
      <c r="J27" s="28">
        <v>-1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1</v>
      </c>
      <c r="S27" s="28"/>
      <c r="T27" s="28"/>
      <c r="U27" s="28"/>
      <c r="V27" s="28"/>
      <c r="W27" s="28"/>
      <c r="X27" s="22">
        <f t="shared" si="0"/>
        <v>1.5</v>
      </c>
      <c r="Y27" s="29" t="s">
        <v>31</v>
      </c>
      <c r="Z27" s="24">
        <v>1.5</v>
      </c>
      <c r="AA27" s="25"/>
      <c r="AB27" s="25"/>
    </row>
    <row r="28" spans="1:28" ht="16" thickBot="1">
      <c r="A28" s="31" t="s">
        <v>51</v>
      </c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>
        <v>-1</v>
      </c>
      <c r="T28" s="28">
        <v>1</v>
      </c>
      <c r="U28" s="28"/>
      <c r="V28" s="28"/>
      <c r="W28" s="28"/>
      <c r="X28" s="22">
        <f t="shared" si="0"/>
        <v>1</v>
      </c>
      <c r="Y28" s="29" t="s">
        <v>31</v>
      </c>
      <c r="Z28" s="24">
        <v>1</v>
      </c>
      <c r="AA28" s="25"/>
      <c r="AB28" s="25"/>
    </row>
    <row r="29" spans="1:28" ht="16" thickBot="1">
      <c r="A29" s="26" t="s">
        <v>52</v>
      </c>
      <c r="B29" s="27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>
        <v>-1</v>
      </c>
      <c r="U29" s="28">
        <v>1</v>
      </c>
      <c r="V29" s="28"/>
      <c r="W29" s="28"/>
      <c r="X29" s="22">
        <f t="shared" si="0"/>
        <v>1</v>
      </c>
      <c r="Y29" s="29" t="s">
        <v>31</v>
      </c>
      <c r="Z29" s="24">
        <v>1</v>
      </c>
      <c r="AA29" s="25"/>
      <c r="AB29" s="25"/>
    </row>
    <row r="30" spans="1:28" ht="16" thickBot="1">
      <c r="A30" s="31" t="s">
        <v>53</v>
      </c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>
        <v>-1</v>
      </c>
      <c r="V30" s="28">
        <v>1</v>
      </c>
      <c r="W30" s="28"/>
      <c r="X30" s="22">
        <f t="shared" si="0"/>
        <v>1</v>
      </c>
      <c r="Y30" s="29" t="s">
        <v>31</v>
      </c>
      <c r="Z30" s="24">
        <v>1</v>
      </c>
      <c r="AA30" s="25"/>
      <c r="AB30" s="25"/>
    </row>
    <row r="31" spans="1:28">
      <c r="A31" s="33" t="s">
        <v>54</v>
      </c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>
        <v>-1</v>
      </c>
      <c r="W31" s="35">
        <v>1</v>
      </c>
      <c r="X31" s="22">
        <f t="shared" si="0"/>
        <v>1.5</v>
      </c>
      <c r="Y31" s="36" t="s">
        <v>31</v>
      </c>
      <c r="Z31" s="37">
        <v>1.5</v>
      </c>
      <c r="AA31" s="25"/>
      <c r="AB31" s="25"/>
    </row>
  </sheetData>
  <pageMargins left="0.75" right="0.75" top="1" bottom="1" header="0.5" footer="0.5"/>
  <pageSetup orientation="portrait" horizontalDpi="4294967292" verticalDpi="4294967292"/>
  <ignoredErrors>
    <ignoredError sqref="X23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workbookViewId="0">
      <selection activeCell="H27" sqref="H27"/>
    </sheetView>
  </sheetViews>
  <sheetFormatPr baseColWidth="10" defaultRowHeight="15" x14ac:dyDescent="0"/>
  <cols>
    <col min="1" max="1" width="2.33203125" customWidth="1"/>
    <col min="2" max="2" width="6.33203125" customWidth="1"/>
    <col min="3" max="3" width="12.5" bestFit="1" customWidth="1"/>
    <col min="4" max="4" width="13" bestFit="1" customWidth="1"/>
    <col min="5" max="5" width="13.33203125" customWidth="1"/>
    <col min="6" max="6" width="10.83203125" customWidth="1"/>
    <col min="7" max="7" width="5.5" customWidth="1"/>
  </cols>
  <sheetData>
    <row r="1" spans="1:5">
      <c r="A1" s="38" t="s">
        <v>55</v>
      </c>
    </row>
    <row r="2" spans="1:5">
      <c r="A2" s="38" t="s">
        <v>244</v>
      </c>
    </row>
    <row r="3" spans="1:5">
      <c r="A3" s="38" t="s">
        <v>304</v>
      </c>
    </row>
    <row r="4" spans="1:5">
      <c r="A4" s="38" t="s">
        <v>245</v>
      </c>
    </row>
    <row r="5" spans="1:5">
      <c r="A5" s="38" t="s">
        <v>246</v>
      </c>
    </row>
    <row r="6" spans="1:5">
      <c r="A6" s="38"/>
      <c r="B6" t="s">
        <v>247</v>
      </c>
    </row>
    <row r="7" spans="1:5">
      <c r="A7" s="38"/>
      <c r="B7" t="s">
        <v>305</v>
      </c>
    </row>
    <row r="8" spans="1:5">
      <c r="A8" s="38"/>
      <c r="B8" t="s">
        <v>248</v>
      </c>
    </row>
    <row r="9" spans="1:5">
      <c r="A9" s="38" t="s">
        <v>249</v>
      </c>
    </row>
    <row r="10" spans="1:5">
      <c r="B10" t="s">
        <v>250</v>
      </c>
    </row>
    <row r="11" spans="1:5">
      <c r="B11" t="s">
        <v>251</v>
      </c>
    </row>
    <row r="14" spans="1:5" ht="16" thickBot="1">
      <c r="A14" t="s">
        <v>252</v>
      </c>
    </row>
    <row r="15" spans="1:5" ht="16" thickBot="1">
      <c r="B15" s="67" t="s">
        <v>61</v>
      </c>
      <c r="C15" s="67" t="s">
        <v>62</v>
      </c>
      <c r="D15" s="67" t="s">
        <v>63</v>
      </c>
      <c r="E15" s="67" t="s">
        <v>64</v>
      </c>
    </row>
    <row r="16" spans="1:5" ht="16" thickBot="1">
      <c r="B16" s="39" t="s">
        <v>97</v>
      </c>
      <c r="C16" s="39" t="s">
        <v>26</v>
      </c>
      <c r="D16" s="42">
        <v>30</v>
      </c>
      <c r="E16" s="42">
        <v>30</v>
      </c>
    </row>
    <row r="19" spans="1:6" ht="16" thickBot="1">
      <c r="A19" t="s">
        <v>253</v>
      </c>
    </row>
    <row r="20" spans="1:6" ht="16" thickBot="1">
      <c r="B20" s="67" t="s">
        <v>61</v>
      </c>
      <c r="C20" s="67" t="s">
        <v>62</v>
      </c>
      <c r="D20" s="67" t="s">
        <v>63</v>
      </c>
      <c r="E20" s="67" t="s">
        <v>64</v>
      </c>
      <c r="F20" s="67" t="s">
        <v>254</v>
      </c>
    </row>
    <row r="21" spans="1:6">
      <c r="B21" s="41" t="s">
        <v>73</v>
      </c>
      <c r="C21" s="41" t="s">
        <v>2</v>
      </c>
      <c r="D21" s="43">
        <v>1</v>
      </c>
      <c r="E21" s="43">
        <v>1</v>
      </c>
      <c r="F21" s="41" t="s">
        <v>255</v>
      </c>
    </row>
    <row r="22" spans="1:6">
      <c r="B22" s="41" t="s">
        <v>75</v>
      </c>
      <c r="C22" s="41" t="s">
        <v>3</v>
      </c>
      <c r="D22" s="43">
        <v>2</v>
      </c>
      <c r="E22" s="43">
        <v>2</v>
      </c>
      <c r="F22" s="41" t="s">
        <v>255</v>
      </c>
    </row>
    <row r="23" spans="1:6">
      <c r="B23" s="41" t="s">
        <v>76</v>
      </c>
      <c r="C23" s="41" t="s">
        <v>4</v>
      </c>
      <c r="D23" s="43">
        <v>3.5</v>
      </c>
      <c r="E23" s="43">
        <v>3.5</v>
      </c>
      <c r="F23" s="41" t="s">
        <v>255</v>
      </c>
    </row>
    <row r="24" spans="1:6">
      <c r="B24" s="41" t="s">
        <v>77</v>
      </c>
      <c r="C24" s="41" t="s">
        <v>5</v>
      </c>
      <c r="D24" s="43">
        <v>5.5</v>
      </c>
      <c r="E24" s="43">
        <v>5.5</v>
      </c>
      <c r="F24" s="41" t="s">
        <v>255</v>
      </c>
    </row>
    <row r="25" spans="1:6">
      <c r="B25" s="41" t="s">
        <v>78</v>
      </c>
      <c r="C25" s="41" t="s">
        <v>6</v>
      </c>
      <c r="D25" s="43">
        <v>7</v>
      </c>
      <c r="E25" s="43">
        <v>7</v>
      </c>
      <c r="F25" s="41" t="s">
        <v>255</v>
      </c>
    </row>
    <row r="26" spans="1:6">
      <c r="B26" s="41" t="s">
        <v>79</v>
      </c>
      <c r="C26" s="41" t="s">
        <v>7</v>
      </c>
      <c r="D26" s="43">
        <v>17</v>
      </c>
      <c r="E26" s="43">
        <v>17</v>
      </c>
      <c r="F26" s="41" t="s">
        <v>255</v>
      </c>
    </row>
    <row r="27" spans="1:6">
      <c r="B27" s="41" t="s">
        <v>80</v>
      </c>
      <c r="C27" s="41" t="s">
        <v>8</v>
      </c>
      <c r="D27" s="43">
        <v>8.5</v>
      </c>
      <c r="E27" s="43">
        <v>8.5</v>
      </c>
      <c r="F27" s="41" t="s">
        <v>255</v>
      </c>
    </row>
    <row r="28" spans="1:6">
      <c r="B28" s="41" t="s">
        <v>81</v>
      </c>
      <c r="C28" s="41" t="s">
        <v>9</v>
      </c>
      <c r="D28" s="43">
        <v>23</v>
      </c>
      <c r="E28" s="43">
        <v>23</v>
      </c>
      <c r="F28" s="41" t="s">
        <v>255</v>
      </c>
    </row>
    <row r="29" spans="1:6">
      <c r="B29" s="41" t="s">
        <v>82</v>
      </c>
      <c r="C29" s="41" t="s">
        <v>10</v>
      </c>
      <c r="D29" s="43">
        <v>10</v>
      </c>
      <c r="E29" s="43">
        <v>10</v>
      </c>
      <c r="F29" s="41" t="s">
        <v>255</v>
      </c>
    </row>
    <row r="30" spans="1:6">
      <c r="B30" s="41" t="s">
        <v>83</v>
      </c>
      <c r="C30" s="41" t="s">
        <v>11</v>
      </c>
      <c r="D30" s="43">
        <v>12</v>
      </c>
      <c r="E30" s="43">
        <v>12</v>
      </c>
      <c r="F30" s="41" t="s">
        <v>255</v>
      </c>
    </row>
    <row r="31" spans="1:6">
      <c r="B31" s="41" t="s">
        <v>84</v>
      </c>
      <c r="C31" s="41" t="s">
        <v>12</v>
      </c>
      <c r="D31" s="43">
        <v>15</v>
      </c>
      <c r="E31" s="43">
        <v>15</v>
      </c>
      <c r="F31" s="41" t="s">
        <v>255</v>
      </c>
    </row>
    <row r="32" spans="1:6">
      <c r="B32" s="41" t="s">
        <v>85</v>
      </c>
      <c r="C32" s="41" t="s">
        <v>13</v>
      </c>
      <c r="D32" s="43">
        <v>17</v>
      </c>
      <c r="E32" s="43">
        <v>17</v>
      </c>
      <c r="F32" s="41" t="s">
        <v>255</v>
      </c>
    </row>
    <row r="33" spans="1:7">
      <c r="B33" s="41" t="s">
        <v>86</v>
      </c>
      <c r="C33" s="41" t="s">
        <v>14</v>
      </c>
      <c r="D33" s="43">
        <v>18</v>
      </c>
      <c r="E33" s="43">
        <v>18</v>
      </c>
      <c r="F33" s="41" t="s">
        <v>255</v>
      </c>
    </row>
    <row r="34" spans="1:7">
      <c r="B34" s="41" t="s">
        <v>87</v>
      </c>
      <c r="C34" s="41" t="s">
        <v>15</v>
      </c>
      <c r="D34" s="43">
        <v>20</v>
      </c>
      <c r="E34" s="43">
        <v>20</v>
      </c>
      <c r="F34" s="41" t="s">
        <v>255</v>
      </c>
    </row>
    <row r="35" spans="1:7">
      <c r="B35" s="41" t="s">
        <v>88</v>
      </c>
      <c r="C35" s="41" t="s">
        <v>16</v>
      </c>
      <c r="D35" s="43">
        <v>21.5</v>
      </c>
      <c r="E35" s="43">
        <v>21.5</v>
      </c>
      <c r="F35" s="41" t="s">
        <v>255</v>
      </c>
    </row>
    <row r="36" spans="1:7">
      <c r="B36" s="41" t="s">
        <v>89</v>
      </c>
      <c r="C36" s="41" t="s">
        <v>17</v>
      </c>
      <c r="D36" s="43">
        <v>24.5</v>
      </c>
      <c r="E36" s="43">
        <v>24.5</v>
      </c>
      <c r="F36" s="41" t="s">
        <v>255</v>
      </c>
    </row>
    <row r="37" spans="1:7">
      <c r="B37" s="41" t="s">
        <v>90</v>
      </c>
      <c r="C37" s="41" t="s">
        <v>18</v>
      </c>
      <c r="D37" s="43">
        <v>25.5</v>
      </c>
      <c r="E37" s="43">
        <v>25.5</v>
      </c>
      <c r="F37" s="41" t="s">
        <v>255</v>
      </c>
    </row>
    <row r="38" spans="1:7">
      <c r="B38" s="41" t="s">
        <v>91</v>
      </c>
      <c r="C38" s="41" t="s">
        <v>19</v>
      </c>
      <c r="D38" s="43">
        <v>26.5</v>
      </c>
      <c r="E38" s="43">
        <v>26.5</v>
      </c>
      <c r="F38" s="41" t="s">
        <v>255</v>
      </c>
    </row>
    <row r="39" spans="1:7">
      <c r="B39" s="41" t="s">
        <v>92</v>
      </c>
      <c r="C39" s="41" t="s">
        <v>20</v>
      </c>
      <c r="D39" s="43">
        <v>27.5</v>
      </c>
      <c r="E39" s="43">
        <v>27.5</v>
      </c>
      <c r="F39" s="41" t="s">
        <v>255</v>
      </c>
    </row>
    <row r="40" spans="1:7">
      <c r="B40" s="41" t="s">
        <v>93</v>
      </c>
      <c r="C40" s="41" t="s">
        <v>21</v>
      </c>
      <c r="D40" s="43">
        <v>28.5</v>
      </c>
      <c r="E40" s="43">
        <v>28.5</v>
      </c>
      <c r="F40" s="41" t="s">
        <v>255</v>
      </c>
    </row>
    <row r="41" spans="1:7" ht="16" thickBot="1">
      <c r="B41" s="39" t="s">
        <v>94</v>
      </c>
      <c r="C41" s="39" t="s">
        <v>22</v>
      </c>
      <c r="D41" s="42">
        <v>30</v>
      </c>
      <c r="E41" s="42">
        <v>30</v>
      </c>
      <c r="F41" s="39" t="s">
        <v>255</v>
      </c>
    </row>
    <row r="44" spans="1:7" ht="16" thickBot="1">
      <c r="A44" t="s">
        <v>67</v>
      </c>
    </row>
    <row r="45" spans="1:7" ht="16" thickBot="1">
      <c r="B45" s="67" t="s">
        <v>61</v>
      </c>
      <c r="C45" s="67" t="s">
        <v>62</v>
      </c>
      <c r="D45" s="67" t="s">
        <v>68</v>
      </c>
      <c r="E45" s="67" t="s">
        <v>69</v>
      </c>
      <c r="F45" s="67" t="s">
        <v>70</v>
      </c>
      <c r="G45" s="67" t="s">
        <v>71</v>
      </c>
    </row>
    <row r="46" spans="1:7">
      <c r="B46" s="41" t="s">
        <v>256</v>
      </c>
      <c r="C46" s="41" t="s">
        <v>99</v>
      </c>
      <c r="D46" s="43">
        <v>1</v>
      </c>
      <c r="E46" s="41" t="s">
        <v>257</v>
      </c>
      <c r="F46" s="41" t="s">
        <v>101</v>
      </c>
      <c r="G46" s="43">
        <v>0</v>
      </c>
    </row>
    <row r="47" spans="1:7">
      <c r="B47" s="41" t="s">
        <v>258</v>
      </c>
      <c r="C47" s="41" t="s">
        <v>103</v>
      </c>
      <c r="D47" s="43">
        <v>1</v>
      </c>
      <c r="E47" s="41" t="s">
        <v>259</v>
      </c>
      <c r="F47" s="41" t="s">
        <v>101</v>
      </c>
      <c r="G47" s="43">
        <v>0</v>
      </c>
    </row>
    <row r="48" spans="1:7">
      <c r="B48" s="41" t="s">
        <v>260</v>
      </c>
      <c r="C48" s="41" t="s">
        <v>106</v>
      </c>
      <c r="D48" s="43">
        <v>1.5</v>
      </c>
      <c r="E48" s="41" t="s">
        <v>261</v>
      </c>
      <c r="F48" s="41" t="s">
        <v>101</v>
      </c>
      <c r="G48" s="43">
        <v>0</v>
      </c>
    </row>
    <row r="49" spans="2:7">
      <c r="B49" s="41" t="s">
        <v>262</v>
      </c>
      <c r="C49" s="41" t="s">
        <v>109</v>
      </c>
      <c r="D49" s="43">
        <v>2</v>
      </c>
      <c r="E49" s="41" t="s">
        <v>263</v>
      </c>
      <c r="F49" s="41" t="s">
        <v>101</v>
      </c>
      <c r="G49" s="43">
        <v>0</v>
      </c>
    </row>
    <row r="50" spans="2:7">
      <c r="B50" s="41" t="s">
        <v>264</v>
      </c>
      <c r="C50" s="41" t="s">
        <v>112</v>
      </c>
      <c r="D50" s="43">
        <v>1.5</v>
      </c>
      <c r="E50" s="41" t="s">
        <v>265</v>
      </c>
      <c r="F50" s="41" t="s">
        <v>101</v>
      </c>
      <c r="G50" s="43">
        <v>0</v>
      </c>
    </row>
    <row r="51" spans="2:7">
      <c r="B51" s="41" t="s">
        <v>266</v>
      </c>
      <c r="C51" s="41" t="s">
        <v>115</v>
      </c>
      <c r="D51" s="43">
        <v>10</v>
      </c>
      <c r="E51" s="41" t="s">
        <v>267</v>
      </c>
      <c r="F51" s="41" t="s">
        <v>101</v>
      </c>
      <c r="G51" s="43">
        <v>0</v>
      </c>
    </row>
    <row r="52" spans="2:7">
      <c r="B52" s="41" t="s">
        <v>268</v>
      </c>
      <c r="C52" s="41" t="s">
        <v>118</v>
      </c>
      <c r="D52" s="43">
        <v>1.5</v>
      </c>
      <c r="E52" s="41" t="s">
        <v>269</v>
      </c>
      <c r="F52" s="41" t="s">
        <v>101</v>
      </c>
      <c r="G52" s="43">
        <v>0</v>
      </c>
    </row>
    <row r="53" spans="2:7">
      <c r="B53" s="41" t="s">
        <v>270</v>
      </c>
      <c r="C53" s="41" t="s">
        <v>121</v>
      </c>
      <c r="D53" s="43">
        <v>14.5</v>
      </c>
      <c r="E53" s="41" t="s">
        <v>271</v>
      </c>
      <c r="F53" s="41" t="s">
        <v>218</v>
      </c>
      <c r="G53" s="43">
        <v>4.5</v>
      </c>
    </row>
    <row r="54" spans="2:7">
      <c r="B54" s="41" t="s">
        <v>272</v>
      </c>
      <c r="C54" s="41" t="s">
        <v>124</v>
      </c>
      <c r="D54" s="43">
        <v>1.5</v>
      </c>
      <c r="E54" s="41" t="s">
        <v>273</v>
      </c>
      <c r="F54" s="41" t="s">
        <v>101</v>
      </c>
      <c r="G54" s="43">
        <v>0</v>
      </c>
    </row>
    <row r="55" spans="2:7">
      <c r="B55" s="41" t="s">
        <v>274</v>
      </c>
      <c r="C55" s="41" t="s">
        <v>127</v>
      </c>
      <c r="D55" s="43">
        <v>2</v>
      </c>
      <c r="E55" s="41" t="s">
        <v>275</v>
      </c>
      <c r="F55" s="41" t="s">
        <v>101</v>
      </c>
      <c r="G55" s="43">
        <v>0</v>
      </c>
    </row>
    <row r="56" spans="2:7">
      <c r="B56" s="41" t="s">
        <v>276</v>
      </c>
      <c r="C56" s="41" t="s">
        <v>130</v>
      </c>
      <c r="D56" s="43">
        <v>12.5</v>
      </c>
      <c r="E56" s="41" t="s">
        <v>277</v>
      </c>
      <c r="F56" s="41" t="s">
        <v>218</v>
      </c>
      <c r="G56" s="43">
        <v>7.5</v>
      </c>
    </row>
    <row r="57" spans="2:7">
      <c r="B57" s="41" t="s">
        <v>278</v>
      </c>
      <c r="C57" s="41" t="s">
        <v>133</v>
      </c>
      <c r="D57" s="43">
        <v>3</v>
      </c>
      <c r="E57" s="41" t="s">
        <v>279</v>
      </c>
      <c r="F57" s="41" t="s">
        <v>101</v>
      </c>
      <c r="G57" s="43">
        <v>0</v>
      </c>
    </row>
    <row r="58" spans="2:7">
      <c r="B58" s="41" t="s">
        <v>280</v>
      </c>
      <c r="C58" s="41" t="s">
        <v>136</v>
      </c>
      <c r="D58" s="43">
        <v>2</v>
      </c>
      <c r="E58" s="41" t="s">
        <v>281</v>
      </c>
      <c r="F58" s="41" t="s">
        <v>101</v>
      </c>
      <c r="G58" s="43">
        <v>0</v>
      </c>
    </row>
    <row r="59" spans="2:7">
      <c r="B59" s="41" t="s">
        <v>282</v>
      </c>
      <c r="C59" s="41" t="s">
        <v>139</v>
      </c>
      <c r="D59" s="43">
        <v>1</v>
      </c>
      <c r="E59" s="41" t="s">
        <v>283</v>
      </c>
      <c r="F59" s="41" t="s">
        <v>101</v>
      </c>
      <c r="G59" s="43">
        <v>0</v>
      </c>
    </row>
    <row r="60" spans="2:7">
      <c r="B60" s="41" t="s">
        <v>284</v>
      </c>
      <c r="C60" s="41" t="s">
        <v>142</v>
      </c>
      <c r="D60" s="43">
        <v>2</v>
      </c>
      <c r="E60" s="41" t="s">
        <v>285</v>
      </c>
      <c r="F60" s="41" t="s">
        <v>101</v>
      </c>
      <c r="G60" s="43">
        <v>0</v>
      </c>
    </row>
    <row r="61" spans="2:7">
      <c r="B61" s="41" t="s">
        <v>286</v>
      </c>
      <c r="C61" s="41" t="s">
        <v>145</v>
      </c>
      <c r="D61" s="43">
        <v>1.5</v>
      </c>
      <c r="E61" s="41" t="s">
        <v>287</v>
      </c>
      <c r="F61" s="41" t="s">
        <v>101</v>
      </c>
      <c r="G61" s="43">
        <v>0</v>
      </c>
    </row>
    <row r="62" spans="2:7">
      <c r="B62" s="41" t="s">
        <v>288</v>
      </c>
      <c r="C62" s="41" t="s">
        <v>148</v>
      </c>
      <c r="D62" s="43">
        <v>3</v>
      </c>
      <c r="E62" s="41" t="s">
        <v>289</v>
      </c>
      <c r="F62" s="41" t="s">
        <v>101</v>
      </c>
      <c r="G62" s="43">
        <v>0</v>
      </c>
    </row>
    <row r="63" spans="2:7">
      <c r="B63" s="41" t="s">
        <v>290</v>
      </c>
      <c r="C63" s="41" t="s">
        <v>151</v>
      </c>
      <c r="D63" s="43">
        <v>7.5</v>
      </c>
      <c r="E63" s="41" t="s">
        <v>291</v>
      </c>
      <c r="F63" s="41" t="s">
        <v>218</v>
      </c>
      <c r="G63" s="43">
        <v>6</v>
      </c>
    </row>
    <row r="64" spans="2:7">
      <c r="B64" s="41" t="s">
        <v>292</v>
      </c>
      <c r="C64" s="41" t="s">
        <v>154</v>
      </c>
      <c r="D64" s="43">
        <v>1</v>
      </c>
      <c r="E64" s="41" t="s">
        <v>293</v>
      </c>
      <c r="F64" s="41" t="s">
        <v>101</v>
      </c>
      <c r="G64" s="43">
        <v>0</v>
      </c>
    </row>
    <row r="65" spans="2:7">
      <c r="B65" s="41" t="s">
        <v>294</v>
      </c>
      <c r="C65" s="41" t="s">
        <v>157</v>
      </c>
      <c r="D65" s="43">
        <v>1.5</v>
      </c>
      <c r="E65" s="41" t="s">
        <v>295</v>
      </c>
      <c r="F65" s="41" t="s">
        <v>101</v>
      </c>
      <c r="G65" s="43">
        <v>0</v>
      </c>
    </row>
    <row r="66" spans="2:7">
      <c r="B66" s="41" t="s">
        <v>296</v>
      </c>
      <c r="C66" s="41" t="s">
        <v>160</v>
      </c>
      <c r="D66" s="43">
        <v>1</v>
      </c>
      <c r="E66" s="41" t="s">
        <v>297</v>
      </c>
      <c r="F66" s="41" t="s">
        <v>101</v>
      </c>
      <c r="G66" s="43">
        <v>0</v>
      </c>
    </row>
    <row r="67" spans="2:7">
      <c r="B67" s="41" t="s">
        <v>298</v>
      </c>
      <c r="C67" s="41" t="s">
        <v>163</v>
      </c>
      <c r="D67" s="43">
        <v>1</v>
      </c>
      <c r="E67" s="41" t="s">
        <v>299</v>
      </c>
      <c r="F67" s="41" t="s">
        <v>101</v>
      </c>
      <c r="G67" s="43">
        <v>0</v>
      </c>
    </row>
    <row r="68" spans="2:7">
      <c r="B68" s="41" t="s">
        <v>300</v>
      </c>
      <c r="C68" s="41" t="s">
        <v>166</v>
      </c>
      <c r="D68" s="43">
        <v>1</v>
      </c>
      <c r="E68" s="41" t="s">
        <v>301</v>
      </c>
      <c r="F68" s="41" t="s">
        <v>101</v>
      </c>
      <c r="G68" s="43">
        <v>0</v>
      </c>
    </row>
    <row r="69" spans="2:7" ht="16" thickBot="1">
      <c r="B69" s="39" t="s">
        <v>302</v>
      </c>
      <c r="C69" s="39" t="s">
        <v>169</v>
      </c>
      <c r="D69" s="42">
        <v>1.5</v>
      </c>
      <c r="E69" s="39" t="s">
        <v>303</v>
      </c>
      <c r="F69" s="39" t="s">
        <v>101</v>
      </c>
      <c r="G69" s="42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4"/>
  <sheetViews>
    <sheetView tabSelected="1" topLeftCell="A3" workbookViewId="0">
      <selection activeCell="AE34" sqref="AE34"/>
    </sheetView>
  </sheetViews>
  <sheetFormatPr baseColWidth="10" defaultRowHeight="15" x14ac:dyDescent="0"/>
  <cols>
    <col min="2" max="3" width="2.6640625" customWidth="1"/>
    <col min="4" max="6" width="2.1640625" customWidth="1"/>
    <col min="7" max="8" width="4.1640625" customWidth="1"/>
    <col min="9" max="9" width="2.1640625" customWidth="1"/>
    <col min="10" max="10" width="3.1640625" customWidth="1"/>
    <col min="11" max="11" width="5.1640625" customWidth="1"/>
    <col min="12" max="12" width="4.1640625" customWidth="1"/>
    <col min="13" max="13" width="5.1640625" customWidth="1"/>
    <col min="14" max="21" width="3.1640625" customWidth="1"/>
    <col min="22" max="25" width="5.1640625" customWidth="1"/>
    <col min="26" max="26" width="9.83203125" customWidth="1"/>
    <col min="27" max="27" width="5.1640625" customWidth="1"/>
    <col min="28" max="28" width="10" customWidth="1"/>
  </cols>
  <sheetData>
    <row r="1" spans="1:34" ht="24" thickBot="1">
      <c r="A1" s="68" t="s">
        <v>236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</row>
    <row r="2" spans="1:34" ht="18" thickTop="1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4" ht="18" thickBot="1">
      <c r="A3" s="1"/>
      <c r="B3" s="2"/>
      <c r="C3" s="3"/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6</v>
      </c>
      <c r="J3" s="7" t="s">
        <v>7</v>
      </c>
      <c r="K3" s="7" t="s">
        <v>8</v>
      </c>
      <c r="L3" s="7" t="s">
        <v>9</v>
      </c>
      <c r="M3" s="7" t="s">
        <v>10</v>
      </c>
      <c r="N3" s="7" t="s">
        <v>11</v>
      </c>
      <c r="O3" s="7" t="s">
        <v>12</v>
      </c>
      <c r="P3" s="7" t="s">
        <v>13</v>
      </c>
      <c r="Q3" s="7" t="s">
        <v>14</v>
      </c>
      <c r="R3" s="7" t="s">
        <v>15</v>
      </c>
      <c r="S3" s="7" t="s">
        <v>16</v>
      </c>
      <c r="T3" s="7" t="s">
        <v>17</v>
      </c>
      <c r="U3" s="7" t="s">
        <v>18</v>
      </c>
      <c r="V3" s="7" t="s">
        <v>19</v>
      </c>
      <c r="W3" s="7" t="s">
        <v>20</v>
      </c>
      <c r="X3" s="7" t="s">
        <v>21</v>
      </c>
      <c r="Y3" s="7" t="s">
        <v>22</v>
      </c>
      <c r="Z3" s="2"/>
      <c r="AA3" s="6"/>
      <c r="AB3" s="6"/>
    </row>
    <row r="4" spans="1:34" ht="19" thickTop="1" thickBot="1">
      <c r="A4" s="1"/>
      <c r="B4" s="2"/>
      <c r="C4" s="3"/>
      <c r="D4" s="7">
        <v>0</v>
      </c>
      <c r="E4" s="8">
        <v>1</v>
      </c>
      <c r="F4" s="9">
        <v>2</v>
      </c>
      <c r="G4" s="9">
        <v>2.75</v>
      </c>
      <c r="H4" s="9">
        <v>3.75</v>
      </c>
      <c r="I4" s="9">
        <v>5.25</v>
      </c>
      <c r="J4" s="9">
        <v>16.75</v>
      </c>
      <c r="K4" s="9">
        <v>6.75</v>
      </c>
      <c r="L4" s="9">
        <v>16.75</v>
      </c>
      <c r="M4" s="9">
        <v>7.5</v>
      </c>
      <c r="N4" s="9">
        <v>8.5</v>
      </c>
      <c r="O4" s="9">
        <v>10</v>
      </c>
      <c r="P4" s="9">
        <v>11</v>
      </c>
      <c r="Q4" s="9">
        <v>11.75</v>
      </c>
      <c r="R4" s="9">
        <v>13.75</v>
      </c>
      <c r="S4" s="9">
        <v>15.25</v>
      </c>
      <c r="T4" s="9">
        <v>18.25</v>
      </c>
      <c r="U4" s="9">
        <v>18.75</v>
      </c>
      <c r="V4" s="9">
        <v>19.64</v>
      </c>
      <c r="W4" s="9">
        <v>20.14</v>
      </c>
      <c r="X4" s="9">
        <v>20.64</v>
      </c>
      <c r="Y4" s="9">
        <v>22.14</v>
      </c>
      <c r="Z4" s="10"/>
      <c r="AA4" s="11"/>
      <c r="AB4" s="50">
        <f>SUMPRODUCT(AC10:AC33,AE10:AE33)</f>
        <v>7.0239999999999991</v>
      </c>
    </row>
    <row r="5" spans="1:34" ht="18" thickTop="1">
      <c r="A5" s="1"/>
      <c r="B5" s="2"/>
      <c r="C5" s="3"/>
      <c r="D5" s="7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 t="s">
        <v>176</v>
      </c>
      <c r="AC5" s="49">
        <f>AB4*28*2</f>
        <v>393.34399999999994</v>
      </c>
    </row>
    <row r="6" spans="1:34">
      <c r="A6" s="6"/>
      <c r="B6" s="6"/>
      <c r="C6" s="6"/>
      <c r="D6" s="6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pans="1:34" ht="17">
      <c r="A7" s="1"/>
      <c r="B7" s="2"/>
      <c r="C7" s="3"/>
      <c r="D7" s="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 t="s">
        <v>25</v>
      </c>
      <c r="U7" s="6" t="s">
        <v>243</v>
      </c>
      <c r="V7" s="46">
        <v>22.14</v>
      </c>
      <c r="W7" s="47" t="s">
        <v>177</v>
      </c>
      <c r="X7" s="48" t="s">
        <v>178</v>
      </c>
      <c r="Y7" s="6"/>
      <c r="Z7" s="6"/>
      <c r="AA7" s="6"/>
    </row>
    <row r="8" spans="1:34" ht="16" thickBot="1">
      <c r="A8" s="2"/>
      <c r="B8" s="2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1:34" ht="26" thickTop="1" thickBot="1">
      <c r="A9" s="14" t="s">
        <v>27</v>
      </c>
      <c r="B9" s="57" t="s">
        <v>1</v>
      </c>
      <c r="C9" s="57" t="s">
        <v>2</v>
      </c>
      <c r="D9" s="57" t="s">
        <v>3</v>
      </c>
      <c r="E9" s="57" t="s">
        <v>4</v>
      </c>
      <c r="F9" s="57" t="s">
        <v>5</v>
      </c>
      <c r="G9" s="57" t="s">
        <v>6</v>
      </c>
      <c r="H9" s="57" t="s">
        <v>7</v>
      </c>
      <c r="I9" s="57" t="s">
        <v>8</v>
      </c>
      <c r="J9" s="57" t="s">
        <v>9</v>
      </c>
      <c r="K9" s="57" t="s">
        <v>10</v>
      </c>
      <c r="L9" s="57" t="s">
        <v>11</v>
      </c>
      <c r="M9" s="57" t="s">
        <v>12</v>
      </c>
      <c r="N9" s="57" t="s">
        <v>13</v>
      </c>
      <c r="O9" s="57" t="s">
        <v>14</v>
      </c>
      <c r="P9" s="57" t="s">
        <v>15</v>
      </c>
      <c r="Q9" s="57" t="s">
        <v>16</v>
      </c>
      <c r="R9" s="57" t="s">
        <v>17</v>
      </c>
      <c r="S9" s="57" t="s">
        <v>18</v>
      </c>
      <c r="T9" s="57" t="s">
        <v>19</v>
      </c>
      <c r="U9" s="57" t="s">
        <v>20</v>
      </c>
      <c r="V9" s="57" t="s">
        <v>21</v>
      </c>
      <c r="W9" s="57" t="s">
        <v>22</v>
      </c>
      <c r="X9" s="18" t="s">
        <v>28</v>
      </c>
      <c r="Y9" s="17"/>
      <c r="Z9" s="60" t="s">
        <v>171</v>
      </c>
      <c r="AA9" s="51"/>
      <c r="AB9" s="52" t="s">
        <v>172</v>
      </c>
      <c r="AC9" s="56" t="s">
        <v>173</v>
      </c>
      <c r="AD9" s="46" t="s">
        <v>174</v>
      </c>
      <c r="AE9" s="46" t="s">
        <v>175</v>
      </c>
    </row>
    <row r="10" spans="1:34" ht="16" thickTop="1">
      <c r="A10" s="19" t="s">
        <v>30</v>
      </c>
      <c r="B10" s="20">
        <v>-1</v>
      </c>
      <c r="C10" s="21">
        <v>1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37">
        <f t="shared" ref="X10:X33" si="0">(SUMPRODUCT(B10:W10,$D$4:$Y$4))</f>
        <v>1</v>
      </c>
      <c r="Y10" s="58" t="s">
        <v>31</v>
      </c>
      <c r="Z10" s="61">
        <f>AB10-AC10</f>
        <v>1</v>
      </c>
      <c r="AA10" s="25"/>
      <c r="AB10" s="27">
        <v>1</v>
      </c>
      <c r="AC10" s="63">
        <v>0</v>
      </c>
      <c r="AD10" s="54">
        <v>0</v>
      </c>
      <c r="AE10" s="53">
        <v>5</v>
      </c>
      <c r="AF10" s="45"/>
    </row>
    <row r="11" spans="1:34">
      <c r="A11" s="26" t="s">
        <v>32</v>
      </c>
      <c r="B11" s="27"/>
      <c r="C11" s="28">
        <v>-1</v>
      </c>
      <c r="D11" s="28">
        <v>1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37">
        <f t="shared" si="0"/>
        <v>1</v>
      </c>
      <c r="Y11" s="32" t="s">
        <v>31</v>
      </c>
      <c r="Z11" s="61">
        <f t="shared" ref="Z11:Z33" si="1">AB11-AC11</f>
        <v>1</v>
      </c>
      <c r="AA11" s="25"/>
      <c r="AB11" s="20">
        <v>1</v>
      </c>
      <c r="AC11" s="64">
        <v>0</v>
      </c>
      <c r="AD11" s="54">
        <v>0.5</v>
      </c>
      <c r="AE11" s="53">
        <v>2</v>
      </c>
      <c r="AF11" s="28"/>
      <c r="AG11" s="28"/>
    </row>
    <row r="12" spans="1:34">
      <c r="A12" s="26" t="s">
        <v>33</v>
      </c>
      <c r="B12" s="27"/>
      <c r="C12" s="28"/>
      <c r="D12" s="28">
        <v>-1</v>
      </c>
      <c r="E12" s="28">
        <v>1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37">
        <f t="shared" si="0"/>
        <v>0.75</v>
      </c>
      <c r="Y12" s="32" t="s">
        <v>31</v>
      </c>
      <c r="Z12" s="61">
        <f t="shared" si="1"/>
        <v>0.75</v>
      </c>
      <c r="AA12" s="25"/>
      <c r="AB12" s="20">
        <v>1.5</v>
      </c>
      <c r="AC12" s="64">
        <v>0.75</v>
      </c>
      <c r="AD12" s="54">
        <v>0.75</v>
      </c>
      <c r="AE12" s="53">
        <v>1</v>
      </c>
    </row>
    <row r="13" spans="1:34">
      <c r="A13" s="26" t="s">
        <v>34</v>
      </c>
      <c r="B13" s="27"/>
      <c r="C13" s="28"/>
      <c r="D13" s="28"/>
      <c r="E13" s="28">
        <v>-1</v>
      </c>
      <c r="F13" s="28">
        <v>1</v>
      </c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37">
        <f t="shared" si="0"/>
        <v>1</v>
      </c>
      <c r="Y13" s="32" t="s">
        <v>31</v>
      </c>
      <c r="Z13" s="61">
        <f t="shared" si="1"/>
        <v>1</v>
      </c>
      <c r="AA13" s="25"/>
      <c r="AB13" s="20">
        <v>2</v>
      </c>
      <c r="AC13" s="64">
        <v>1</v>
      </c>
      <c r="AD13" s="54">
        <v>1</v>
      </c>
      <c r="AE13" s="53">
        <v>0.5</v>
      </c>
    </row>
    <row r="14" spans="1:34">
      <c r="A14" s="26" t="s">
        <v>35</v>
      </c>
      <c r="B14" s="27"/>
      <c r="C14" s="28"/>
      <c r="D14" s="28"/>
      <c r="E14" s="28"/>
      <c r="F14" s="28">
        <v>-1</v>
      </c>
      <c r="G14" s="28">
        <v>1</v>
      </c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37">
        <f t="shared" si="0"/>
        <v>1.5</v>
      </c>
      <c r="Y14" s="32" t="s">
        <v>31</v>
      </c>
      <c r="Z14" s="61">
        <f t="shared" si="1"/>
        <v>1.5</v>
      </c>
      <c r="AA14" s="25"/>
      <c r="AB14" s="20">
        <v>1.5</v>
      </c>
      <c r="AC14" s="64">
        <v>0</v>
      </c>
      <c r="AD14" s="54">
        <v>0.75</v>
      </c>
      <c r="AE14" s="53">
        <v>3</v>
      </c>
    </row>
    <row r="15" spans="1:34">
      <c r="A15" s="31" t="s">
        <v>36</v>
      </c>
      <c r="B15" s="27"/>
      <c r="C15" s="28"/>
      <c r="D15" s="28"/>
      <c r="E15" s="28"/>
      <c r="F15" s="28"/>
      <c r="G15" s="28">
        <v>-1</v>
      </c>
      <c r="H15" s="28">
        <v>1</v>
      </c>
      <c r="I15" s="28"/>
      <c r="J15" s="28"/>
      <c r="K15" s="28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7">
        <f t="shared" si="0"/>
        <v>11.5</v>
      </c>
      <c r="Y15" s="32" t="s">
        <v>31</v>
      </c>
      <c r="Z15" s="61">
        <f t="shared" si="1"/>
        <v>10</v>
      </c>
      <c r="AA15" s="25"/>
      <c r="AB15" s="20">
        <v>10</v>
      </c>
      <c r="AC15" s="64">
        <v>0</v>
      </c>
      <c r="AD15" s="54">
        <v>0</v>
      </c>
      <c r="AE15" s="53">
        <v>0</v>
      </c>
    </row>
    <row r="16" spans="1:34">
      <c r="A16" s="26" t="s">
        <v>37</v>
      </c>
      <c r="B16" s="27"/>
      <c r="C16" s="28"/>
      <c r="D16" s="28"/>
      <c r="E16" s="28"/>
      <c r="F16" s="28"/>
      <c r="G16" s="28">
        <v>-1</v>
      </c>
      <c r="H16" s="28">
        <v>0</v>
      </c>
      <c r="I16" s="28">
        <v>1</v>
      </c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37">
        <f t="shared" si="0"/>
        <v>1.5</v>
      </c>
      <c r="Y16" s="32" t="s">
        <v>31</v>
      </c>
      <c r="Z16" s="61">
        <f t="shared" si="1"/>
        <v>1.5</v>
      </c>
      <c r="AA16" s="25"/>
      <c r="AB16" s="20">
        <v>1.5</v>
      </c>
      <c r="AC16" s="64">
        <v>0</v>
      </c>
      <c r="AD16" s="54">
        <v>0.75</v>
      </c>
      <c r="AE16" s="53">
        <v>3.75</v>
      </c>
    </row>
    <row r="17" spans="1:31">
      <c r="A17" s="26" t="s">
        <v>38</v>
      </c>
      <c r="B17" s="27"/>
      <c r="C17" s="28"/>
      <c r="D17" s="28"/>
      <c r="E17" s="28"/>
      <c r="F17" s="32"/>
      <c r="G17" s="28"/>
      <c r="H17" s="28"/>
      <c r="I17" s="28">
        <v>-1</v>
      </c>
      <c r="J17" s="28">
        <v>1</v>
      </c>
      <c r="K17" s="28"/>
      <c r="L17" s="28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7">
        <f t="shared" si="0"/>
        <v>10</v>
      </c>
      <c r="Y17" s="32" t="s">
        <v>31</v>
      </c>
      <c r="Z17" s="61">
        <f t="shared" si="1"/>
        <v>10</v>
      </c>
      <c r="AA17" s="25"/>
      <c r="AB17" s="20">
        <v>10</v>
      </c>
      <c r="AC17" s="64">
        <v>0</v>
      </c>
      <c r="AD17" s="54">
        <v>0</v>
      </c>
      <c r="AE17" s="53">
        <v>0</v>
      </c>
    </row>
    <row r="18" spans="1:31">
      <c r="A18" s="31" t="s">
        <v>39</v>
      </c>
      <c r="B18" s="27"/>
      <c r="C18" s="28"/>
      <c r="D18" s="28"/>
      <c r="E18" s="28"/>
      <c r="F18" s="28"/>
      <c r="G18" s="28"/>
      <c r="H18" s="28"/>
      <c r="I18" s="28">
        <v>-1</v>
      </c>
      <c r="J18" s="28">
        <v>0</v>
      </c>
      <c r="K18" s="30">
        <v>1</v>
      </c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37">
        <f t="shared" si="0"/>
        <v>0.75</v>
      </c>
      <c r="Y18" s="32" t="s">
        <v>31</v>
      </c>
      <c r="Z18" s="61">
        <f t="shared" si="1"/>
        <v>0.75</v>
      </c>
      <c r="AA18" s="25"/>
      <c r="AB18" s="20">
        <v>1.5</v>
      </c>
      <c r="AC18" s="64">
        <v>0.75</v>
      </c>
      <c r="AD18" s="54">
        <v>0.75</v>
      </c>
      <c r="AE18" s="53">
        <v>0.8</v>
      </c>
    </row>
    <row r="19" spans="1:31">
      <c r="A19" s="26" t="s">
        <v>40</v>
      </c>
      <c r="B19" s="27"/>
      <c r="C19" s="28"/>
      <c r="D19" s="28"/>
      <c r="E19" s="28"/>
      <c r="F19" s="28"/>
      <c r="G19" s="28"/>
      <c r="H19" s="28"/>
      <c r="I19" s="28"/>
      <c r="J19" s="28"/>
      <c r="K19" s="28">
        <v>-1</v>
      </c>
      <c r="L19" s="28">
        <v>1</v>
      </c>
      <c r="M19" s="28"/>
      <c r="N19" s="28"/>
      <c r="O19" s="30"/>
      <c r="P19" s="28"/>
      <c r="Q19" s="28"/>
      <c r="R19" s="28"/>
      <c r="S19" s="28"/>
      <c r="T19" s="28"/>
      <c r="U19" s="28"/>
      <c r="V19" s="28"/>
      <c r="W19" s="28"/>
      <c r="X19" s="37">
        <f t="shared" si="0"/>
        <v>1</v>
      </c>
      <c r="Y19" s="32" t="s">
        <v>31</v>
      </c>
      <c r="Z19" s="61">
        <f t="shared" si="1"/>
        <v>1</v>
      </c>
      <c r="AA19" s="25"/>
      <c r="AB19" s="20">
        <v>2</v>
      </c>
      <c r="AC19" s="64">
        <v>1</v>
      </c>
      <c r="AD19" s="54">
        <v>1</v>
      </c>
      <c r="AE19" s="53">
        <v>0.66</v>
      </c>
    </row>
    <row r="20" spans="1:31">
      <c r="A20" s="26" t="s">
        <v>41</v>
      </c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>
        <v>-1</v>
      </c>
      <c r="M20" s="28"/>
      <c r="N20" s="28"/>
      <c r="O20" s="30"/>
      <c r="P20" s="28"/>
      <c r="Q20" s="28"/>
      <c r="R20" s="30">
        <v>1</v>
      </c>
      <c r="S20" s="30"/>
      <c r="T20" s="30"/>
      <c r="U20" s="30"/>
      <c r="V20" s="30"/>
      <c r="W20" s="30"/>
      <c r="X20" s="37">
        <f t="shared" si="0"/>
        <v>9.75</v>
      </c>
      <c r="Y20" s="32" t="s">
        <v>31</v>
      </c>
      <c r="Z20" s="61">
        <f t="shared" si="1"/>
        <v>5</v>
      </c>
      <c r="AA20" s="25"/>
      <c r="AB20" s="20">
        <v>5</v>
      </c>
      <c r="AC20" s="64">
        <v>0</v>
      </c>
      <c r="AD20" s="54">
        <v>0</v>
      </c>
      <c r="AE20" s="53">
        <v>0</v>
      </c>
    </row>
    <row r="21" spans="1:31">
      <c r="A21" s="31" t="s">
        <v>42</v>
      </c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>
        <v>-1</v>
      </c>
      <c r="M21" s="28">
        <v>1</v>
      </c>
      <c r="N21" s="28"/>
      <c r="O21" s="30"/>
      <c r="P21" s="28"/>
      <c r="Q21" s="28"/>
      <c r="R21" s="30"/>
      <c r="S21" s="30"/>
      <c r="T21" s="30"/>
      <c r="U21" s="30"/>
      <c r="V21" s="28"/>
      <c r="W21" s="28"/>
      <c r="X21" s="37">
        <f t="shared" si="0"/>
        <v>1.5</v>
      </c>
      <c r="Y21" s="32" t="s">
        <v>31</v>
      </c>
      <c r="Z21" s="61">
        <f t="shared" si="1"/>
        <v>1.5</v>
      </c>
      <c r="AA21" s="25"/>
      <c r="AB21" s="20">
        <v>3</v>
      </c>
      <c r="AC21" s="64">
        <v>1.5</v>
      </c>
      <c r="AD21" s="54">
        <v>1.5</v>
      </c>
      <c r="AE21" s="53">
        <v>1.1000000000000001</v>
      </c>
    </row>
    <row r="22" spans="1:31">
      <c r="A22" s="26" t="s">
        <v>43</v>
      </c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>
        <v>-1</v>
      </c>
      <c r="N22" s="28">
        <v>1</v>
      </c>
      <c r="O22" s="28"/>
      <c r="P22" s="28"/>
      <c r="Q22" s="28"/>
      <c r="R22" s="28"/>
      <c r="S22" s="28"/>
      <c r="T22" s="30"/>
      <c r="U22" s="28"/>
      <c r="V22" s="28"/>
      <c r="W22" s="28"/>
      <c r="X22" s="37">
        <f t="shared" si="0"/>
        <v>1</v>
      </c>
      <c r="Y22" s="32" t="s">
        <v>31</v>
      </c>
      <c r="Z22" s="61">
        <f t="shared" si="1"/>
        <v>1</v>
      </c>
      <c r="AA22" s="25"/>
      <c r="AB22" s="20">
        <v>2</v>
      </c>
      <c r="AC22" s="64">
        <v>1</v>
      </c>
      <c r="AD22" s="54">
        <v>1</v>
      </c>
      <c r="AE22" s="53">
        <v>0.9</v>
      </c>
    </row>
    <row r="23" spans="1:31">
      <c r="A23" s="31" t="s">
        <v>44</v>
      </c>
      <c r="B23" s="27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>
        <v>-1</v>
      </c>
      <c r="O23" s="28">
        <v>1</v>
      </c>
      <c r="P23" s="28"/>
      <c r="Q23" s="28"/>
      <c r="R23" s="28"/>
      <c r="S23" s="28"/>
      <c r="T23" s="28"/>
      <c r="U23" s="28"/>
      <c r="V23" s="28"/>
      <c r="W23" s="28"/>
      <c r="X23" s="37">
        <f t="shared" si="0"/>
        <v>0.75</v>
      </c>
      <c r="Y23" s="32" t="s">
        <v>31</v>
      </c>
      <c r="Z23" s="61">
        <f t="shared" si="1"/>
        <v>0.75</v>
      </c>
      <c r="AA23" s="25"/>
      <c r="AB23" s="20">
        <v>1</v>
      </c>
      <c r="AC23" s="64">
        <v>0.25</v>
      </c>
      <c r="AD23" s="54">
        <v>0.5</v>
      </c>
      <c r="AE23" s="53">
        <v>1.3</v>
      </c>
    </row>
    <row r="24" spans="1:31">
      <c r="A24" s="31" t="s">
        <v>45</v>
      </c>
      <c r="B24" s="27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>
        <v>-1</v>
      </c>
      <c r="P24" s="28">
        <v>1</v>
      </c>
      <c r="Q24" s="28"/>
      <c r="R24" s="28"/>
      <c r="S24" s="28"/>
      <c r="T24" s="28"/>
      <c r="U24" s="28"/>
      <c r="V24" s="28"/>
      <c r="W24" s="28"/>
      <c r="X24" s="37">
        <f t="shared" si="0"/>
        <v>2</v>
      </c>
      <c r="Y24" s="32" t="s">
        <v>31</v>
      </c>
      <c r="Z24" s="61">
        <f t="shared" si="1"/>
        <v>2</v>
      </c>
      <c r="AA24" s="25"/>
      <c r="AB24" s="20">
        <v>2</v>
      </c>
      <c r="AC24" s="64">
        <v>0</v>
      </c>
      <c r="AD24" s="54">
        <v>1</v>
      </c>
      <c r="AE24" s="53">
        <v>1.7</v>
      </c>
    </row>
    <row r="25" spans="1:31">
      <c r="A25" s="26" t="s">
        <v>46</v>
      </c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>
        <v>-1</v>
      </c>
      <c r="Q25" s="28">
        <v>1</v>
      </c>
      <c r="R25" s="28"/>
      <c r="S25" s="28"/>
      <c r="T25" s="28"/>
      <c r="U25" s="28"/>
      <c r="V25" s="28"/>
      <c r="W25" s="28"/>
      <c r="X25" s="37">
        <f t="shared" si="0"/>
        <v>1.5</v>
      </c>
      <c r="Y25" s="32" t="s">
        <v>31</v>
      </c>
      <c r="Z25" s="61">
        <f t="shared" si="1"/>
        <v>1.5</v>
      </c>
      <c r="AA25" s="25"/>
      <c r="AB25" s="20">
        <v>1.5</v>
      </c>
      <c r="AC25" s="64">
        <v>0</v>
      </c>
      <c r="AD25" s="54">
        <v>0.75</v>
      </c>
      <c r="AE25" s="53">
        <v>2.1</v>
      </c>
    </row>
    <row r="26" spans="1:31">
      <c r="A26" s="26" t="s">
        <v>47</v>
      </c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>
        <v>-1</v>
      </c>
      <c r="R26" s="28">
        <v>1</v>
      </c>
      <c r="S26" s="28"/>
      <c r="T26" s="28"/>
      <c r="U26" s="28"/>
      <c r="V26" s="28"/>
      <c r="W26" s="28"/>
      <c r="X26" s="37">
        <f t="shared" si="0"/>
        <v>3</v>
      </c>
      <c r="Y26" s="32" t="s">
        <v>31</v>
      </c>
      <c r="Z26" s="61">
        <f t="shared" si="1"/>
        <v>3</v>
      </c>
      <c r="AA26" s="25"/>
      <c r="AB26" s="20">
        <v>3</v>
      </c>
      <c r="AC26" s="64">
        <v>0</v>
      </c>
      <c r="AD26" s="54">
        <v>1.5</v>
      </c>
      <c r="AE26" s="53">
        <v>1.9</v>
      </c>
    </row>
    <row r="27" spans="1:31">
      <c r="A27" s="31" t="s">
        <v>48</v>
      </c>
      <c r="B27" s="27"/>
      <c r="C27" s="28"/>
      <c r="D27" s="28"/>
      <c r="E27" s="28"/>
      <c r="F27" s="28"/>
      <c r="G27" s="28"/>
      <c r="H27" s="28">
        <v>-1</v>
      </c>
      <c r="I27" s="28"/>
      <c r="J27" s="28"/>
      <c r="K27" s="28"/>
      <c r="L27" s="28"/>
      <c r="M27" s="28"/>
      <c r="N27" s="28"/>
      <c r="O27" s="28"/>
      <c r="P27" s="28"/>
      <c r="Q27" s="28"/>
      <c r="R27" s="28">
        <v>1</v>
      </c>
      <c r="S27" s="28"/>
      <c r="T27" s="28"/>
      <c r="U27" s="28"/>
      <c r="V27" s="28"/>
      <c r="W27" s="28"/>
      <c r="X27" s="37">
        <f t="shared" si="0"/>
        <v>1.5</v>
      </c>
      <c r="Y27" s="32" t="s">
        <v>31</v>
      </c>
      <c r="Z27" s="61">
        <f t="shared" si="1"/>
        <v>1.5</v>
      </c>
      <c r="AA27" s="25"/>
      <c r="AB27" s="20">
        <v>1.5</v>
      </c>
      <c r="AC27" s="64">
        <v>0</v>
      </c>
      <c r="AD27" s="54">
        <v>0.75</v>
      </c>
      <c r="AE27" s="53">
        <v>4</v>
      </c>
    </row>
    <row r="28" spans="1:31">
      <c r="A28" s="31" t="s">
        <v>49</v>
      </c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>
        <v>-1</v>
      </c>
      <c r="S28" s="28">
        <v>1</v>
      </c>
      <c r="T28" s="28"/>
      <c r="U28" s="28"/>
      <c r="V28" s="28"/>
      <c r="W28" s="28"/>
      <c r="X28" s="37">
        <f t="shared" si="0"/>
        <v>0.5</v>
      </c>
      <c r="Y28" s="32" t="s">
        <v>31</v>
      </c>
      <c r="Z28" s="61">
        <f t="shared" si="1"/>
        <v>0.5</v>
      </c>
      <c r="AA28" s="25"/>
      <c r="AB28" s="20">
        <v>1</v>
      </c>
      <c r="AC28" s="64">
        <v>0.5</v>
      </c>
      <c r="AD28" s="54">
        <v>0.5</v>
      </c>
      <c r="AE28" s="53">
        <v>0.99</v>
      </c>
    </row>
    <row r="29" spans="1:31">
      <c r="A29" s="31" t="s">
        <v>50</v>
      </c>
      <c r="B29" s="27"/>
      <c r="C29" s="28"/>
      <c r="D29" s="28"/>
      <c r="E29" s="28"/>
      <c r="F29" s="28"/>
      <c r="G29" s="28"/>
      <c r="H29" s="28"/>
      <c r="I29" s="28"/>
      <c r="J29" s="28">
        <v>-1</v>
      </c>
      <c r="K29" s="28"/>
      <c r="L29" s="28"/>
      <c r="M29" s="28"/>
      <c r="N29" s="28"/>
      <c r="O29" s="28"/>
      <c r="P29" s="28"/>
      <c r="Q29" s="28"/>
      <c r="R29" s="28">
        <v>1</v>
      </c>
      <c r="S29" s="28"/>
      <c r="T29" s="28"/>
      <c r="U29" s="28"/>
      <c r="V29" s="28"/>
      <c r="W29" s="28"/>
      <c r="X29" s="37">
        <f t="shared" si="0"/>
        <v>1.5</v>
      </c>
      <c r="Y29" s="32" t="s">
        <v>31</v>
      </c>
      <c r="Z29" s="61">
        <f t="shared" si="1"/>
        <v>1.5</v>
      </c>
      <c r="AA29" s="25"/>
      <c r="AB29" s="20">
        <v>1.5</v>
      </c>
      <c r="AC29" s="64">
        <v>0</v>
      </c>
      <c r="AD29" s="54">
        <v>0.75</v>
      </c>
      <c r="AE29" s="53">
        <v>0.97</v>
      </c>
    </row>
    <row r="30" spans="1:31">
      <c r="A30" s="31" t="s">
        <v>51</v>
      </c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>
        <v>-1</v>
      </c>
      <c r="T30" s="28">
        <v>1</v>
      </c>
      <c r="U30" s="28"/>
      <c r="V30" s="28"/>
      <c r="W30" s="28"/>
      <c r="X30" s="37">
        <f t="shared" si="0"/>
        <v>0.89000000000000057</v>
      </c>
      <c r="Y30" s="32" t="s">
        <v>31</v>
      </c>
      <c r="Z30" s="61">
        <f t="shared" si="1"/>
        <v>0.89000000000000057</v>
      </c>
      <c r="AA30" s="25"/>
      <c r="AB30" s="20">
        <v>1</v>
      </c>
      <c r="AC30" s="64">
        <v>0.10999999999999943</v>
      </c>
      <c r="AD30" s="54">
        <v>0.5</v>
      </c>
      <c r="AE30" s="53">
        <v>1.4</v>
      </c>
    </row>
    <row r="31" spans="1:31">
      <c r="A31" s="26" t="s">
        <v>52</v>
      </c>
      <c r="B31" s="27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>
        <v>-1</v>
      </c>
      <c r="U31" s="28">
        <v>1</v>
      </c>
      <c r="V31" s="28"/>
      <c r="W31" s="28"/>
      <c r="X31" s="37">
        <f t="shared" si="0"/>
        <v>0.5</v>
      </c>
      <c r="Y31" s="32" t="s">
        <v>31</v>
      </c>
      <c r="Z31" s="61">
        <f t="shared" si="1"/>
        <v>0.5</v>
      </c>
      <c r="AA31" s="25"/>
      <c r="AB31" s="20">
        <v>1</v>
      </c>
      <c r="AC31" s="64">
        <v>0.5</v>
      </c>
      <c r="AD31" s="54">
        <v>0.5</v>
      </c>
      <c r="AE31" s="53">
        <v>1.2</v>
      </c>
    </row>
    <row r="32" spans="1:31">
      <c r="A32" s="31" t="s">
        <v>53</v>
      </c>
      <c r="B32" s="27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>
        <v>-1</v>
      </c>
      <c r="V32" s="28">
        <v>1</v>
      </c>
      <c r="W32" s="28"/>
      <c r="X32" s="37">
        <f t="shared" si="0"/>
        <v>0.5</v>
      </c>
      <c r="Y32" s="32" t="s">
        <v>31</v>
      </c>
      <c r="Z32" s="61">
        <f t="shared" si="1"/>
        <v>0.5</v>
      </c>
      <c r="AA32" s="25"/>
      <c r="AB32" s="20">
        <v>1</v>
      </c>
      <c r="AC32" s="64">
        <v>0.5</v>
      </c>
      <c r="AD32" s="54">
        <v>0.5</v>
      </c>
      <c r="AE32" s="53">
        <v>0.78</v>
      </c>
    </row>
    <row r="33" spans="1:31" ht="16" thickBot="1">
      <c r="A33" s="33" t="s">
        <v>54</v>
      </c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>
        <v>-1</v>
      </c>
      <c r="W33" s="35">
        <v>1</v>
      </c>
      <c r="X33" s="37">
        <f t="shared" si="0"/>
        <v>1.5</v>
      </c>
      <c r="Y33" s="59" t="s">
        <v>31</v>
      </c>
      <c r="Z33" s="62">
        <f t="shared" si="1"/>
        <v>1.5</v>
      </c>
      <c r="AA33" s="25"/>
      <c r="AB33" s="44">
        <v>1.5</v>
      </c>
      <c r="AC33" s="65">
        <v>0</v>
      </c>
      <c r="AD33" s="54">
        <v>0</v>
      </c>
      <c r="AE33" s="53">
        <v>2.1</v>
      </c>
    </row>
    <row r="34" spans="1:31" ht="16" thickTop="1"/>
  </sheetData>
  <pageMargins left="0.75" right="0.75" top="1" bottom="1" header="0.5" footer="0.5"/>
  <pageSetup orientation="portrait" horizontalDpi="4294967292" verticalDpi="4294967292"/>
  <ignoredErrors>
    <ignoredError sqref="X10:X33" emptyCellReference="1"/>
  </ignoredError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showGridLines="0" topLeftCell="A17" workbookViewId="0"/>
  </sheetViews>
  <sheetFormatPr baseColWidth="10" defaultRowHeight="15" x14ac:dyDescent="0"/>
  <cols>
    <col min="1" max="1" width="2.33203125" customWidth="1"/>
    <col min="2" max="2" width="7.6640625" customWidth="1"/>
    <col min="3" max="3" width="12.6640625" customWidth="1"/>
    <col min="4" max="4" width="13" bestFit="1" customWidth="1"/>
    <col min="5" max="5" width="15.83203125" customWidth="1"/>
    <col min="6" max="6" width="10.83203125" customWidth="1"/>
    <col min="7" max="7" width="5.5" customWidth="1"/>
  </cols>
  <sheetData>
    <row r="1" spans="1:5">
      <c r="A1" s="38" t="s">
        <v>55</v>
      </c>
    </row>
    <row r="2" spans="1:5">
      <c r="A2" s="38" t="s">
        <v>231</v>
      </c>
    </row>
    <row r="3" spans="1:5">
      <c r="A3" s="38" t="s">
        <v>233</v>
      </c>
    </row>
    <row r="4" spans="1:5">
      <c r="A4" s="38" t="s">
        <v>56</v>
      </c>
    </row>
    <row r="5" spans="1:5">
      <c r="A5" s="38" t="s">
        <v>57</v>
      </c>
    </row>
    <row r="6" spans="1:5">
      <c r="A6" s="38"/>
      <c r="B6" t="s">
        <v>58</v>
      </c>
    </row>
    <row r="7" spans="1:5">
      <c r="A7" s="38"/>
      <c r="B7" t="s">
        <v>234</v>
      </c>
    </row>
    <row r="8" spans="1:5">
      <c r="A8" s="38"/>
      <c r="B8" t="s">
        <v>235</v>
      </c>
    </row>
    <row r="9" spans="1:5">
      <c r="A9" s="38" t="s">
        <v>59</v>
      </c>
    </row>
    <row r="10" spans="1:5">
      <c r="B10" t="s">
        <v>232</v>
      </c>
    </row>
    <row r="11" spans="1:5">
      <c r="B11" t="s">
        <v>179</v>
      </c>
    </row>
    <row r="14" spans="1:5" ht="16" thickBot="1">
      <c r="A14" t="s">
        <v>60</v>
      </c>
    </row>
    <row r="15" spans="1:5" ht="16" thickBot="1">
      <c r="B15" s="40" t="s">
        <v>61</v>
      </c>
      <c r="C15" s="40" t="s">
        <v>62</v>
      </c>
      <c r="D15" s="40" t="s">
        <v>63</v>
      </c>
      <c r="E15" s="40" t="s">
        <v>64</v>
      </c>
    </row>
    <row r="16" spans="1:5" ht="16" thickBot="1">
      <c r="B16" s="39" t="s">
        <v>72</v>
      </c>
      <c r="C16" s="39"/>
      <c r="D16" s="55">
        <v>5.0373000000000001</v>
      </c>
      <c r="E16" s="55">
        <v>6.9462000000000002</v>
      </c>
    </row>
    <row r="19" spans="1:6" ht="16" thickBot="1">
      <c r="A19" t="s">
        <v>65</v>
      </c>
    </row>
    <row r="20" spans="1:6" ht="16" thickBot="1">
      <c r="B20" s="40" t="s">
        <v>61</v>
      </c>
      <c r="C20" s="40" t="s">
        <v>62</v>
      </c>
      <c r="D20" s="40" t="s">
        <v>63</v>
      </c>
      <c r="E20" s="40" t="s">
        <v>64</v>
      </c>
      <c r="F20" s="40" t="s">
        <v>66</v>
      </c>
    </row>
    <row r="21" spans="1:6">
      <c r="B21" s="41" t="s">
        <v>73</v>
      </c>
      <c r="C21" s="41" t="s">
        <v>2</v>
      </c>
      <c r="D21" s="43">
        <v>1</v>
      </c>
      <c r="E21" s="43">
        <v>1</v>
      </c>
      <c r="F21" s="41" t="s">
        <v>74</v>
      </c>
    </row>
    <row r="22" spans="1:6">
      <c r="B22" s="41" t="s">
        <v>75</v>
      </c>
      <c r="C22" s="41" t="s">
        <v>3</v>
      </c>
      <c r="D22" s="43">
        <v>1.5</v>
      </c>
      <c r="E22" s="43">
        <v>1.5</v>
      </c>
      <c r="F22" s="41" t="s">
        <v>74</v>
      </c>
    </row>
    <row r="23" spans="1:6">
      <c r="B23" s="41" t="s">
        <v>76</v>
      </c>
      <c r="C23" s="41" t="s">
        <v>4</v>
      </c>
      <c r="D23" s="43">
        <v>2.25</v>
      </c>
      <c r="E23" s="43">
        <v>2.25</v>
      </c>
      <c r="F23" s="41" t="s">
        <v>74</v>
      </c>
    </row>
    <row r="24" spans="1:6">
      <c r="B24" s="41" t="s">
        <v>77</v>
      </c>
      <c r="C24" s="41" t="s">
        <v>5</v>
      </c>
      <c r="D24" s="43">
        <v>3.25</v>
      </c>
      <c r="E24" s="43">
        <v>3.25</v>
      </c>
      <c r="F24" s="41" t="s">
        <v>74</v>
      </c>
    </row>
    <row r="25" spans="1:6">
      <c r="B25" s="41" t="s">
        <v>78</v>
      </c>
      <c r="C25" s="41" t="s">
        <v>6</v>
      </c>
      <c r="D25" s="43">
        <v>4</v>
      </c>
      <c r="E25" s="43">
        <v>4</v>
      </c>
      <c r="F25" s="41" t="s">
        <v>74</v>
      </c>
    </row>
    <row r="26" spans="1:6">
      <c r="B26" s="41" t="s">
        <v>79</v>
      </c>
      <c r="C26" s="41" t="s">
        <v>7</v>
      </c>
      <c r="D26" s="43">
        <v>14</v>
      </c>
      <c r="E26" s="43">
        <v>14</v>
      </c>
      <c r="F26" s="41" t="s">
        <v>74</v>
      </c>
    </row>
    <row r="27" spans="1:6">
      <c r="B27" s="41" t="s">
        <v>80</v>
      </c>
      <c r="C27" s="41" t="s">
        <v>8</v>
      </c>
      <c r="D27" s="43">
        <v>15.5</v>
      </c>
      <c r="E27" s="43">
        <v>15.5</v>
      </c>
      <c r="F27" s="41" t="s">
        <v>74</v>
      </c>
    </row>
    <row r="28" spans="1:6">
      <c r="B28" s="41" t="s">
        <v>81</v>
      </c>
      <c r="C28" s="41" t="s">
        <v>9</v>
      </c>
      <c r="D28" s="43">
        <v>4.75</v>
      </c>
      <c r="E28" s="43">
        <v>4.75</v>
      </c>
      <c r="F28" s="41" t="s">
        <v>74</v>
      </c>
    </row>
    <row r="29" spans="1:6">
      <c r="B29" s="41" t="s">
        <v>82</v>
      </c>
      <c r="C29" s="41" t="s">
        <v>10</v>
      </c>
      <c r="D29" s="43">
        <v>14.75</v>
      </c>
      <c r="E29" s="43">
        <v>14.75</v>
      </c>
      <c r="F29" s="41" t="s">
        <v>74</v>
      </c>
    </row>
    <row r="30" spans="1:6">
      <c r="B30" s="41" t="s">
        <v>83</v>
      </c>
      <c r="C30" s="41" t="s">
        <v>11</v>
      </c>
      <c r="D30" s="43">
        <v>16.25</v>
      </c>
      <c r="E30" s="43">
        <v>16.25</v>
      </c>
      <c r="F30" s="41" t="s">
        <v>74</v>
      </c>
    </row>
    <row r="31" spans="1:6">
      <c r="B31" s="41" t="s">
        <v>84</v>
      </c>
      <c r="C31" s="41" t="s">
        <v>12</v>
      </c>
      <c r="D31" s="43">
        <v>5.5</v>
      </c>
      <c r="E31" s="43">
        <v>5.5</v>
      </c>
      <c r="F31" s="41" t="s">
        <v>74</v>
      </c>
    </row>
    <row r="32" spans="1:6">
      <c r="B32" s="41" t="s">
        <v>85</v>
      </c>
      <c r="C32" s="41" t="s">
        <v>13</v>
      </c>
      <c r="D32" s="43">
        <v>6.5</v>
      </c>
      <c r="E32" s="43">
        <v>6.5</v>
      </c>
      <c r="F32" s="41" t="s">
        <v>74</v>
      </c>
    </row>
    <row r="33" spans="2:6">
      <c r="B33" s="41" t="s">
        <v>86</v>
      </c>
      <c r="C33" s="41" t="s">
        <v>14</v>
      </c>
      <c r="D33" s="43">
        <v>11.5</v>
      </c>
      <c r="E33" s="43">
        <v>11.5</v>
      </c>
      <c r="F33" s="41" t="s">
        <v>74</v>
      </c>
    </row>
    <row r="34" spans="2:6">
      <c r="B34" s="41" t="s">
        <v>87</v>
      </c>
      <c r="C34" s="41" t="s">
        <v>15</v>
      </c>
      <c r="D34" s="43">
        <v>9.3000000000000007</v>
      </c>
      <c r="E34" s="43">
        <v>8</v>
      </c>
      <c r="F34" s="41" t="s">
        <v>74</v>
      </c>
    </row>
    <row r="35" spans="2:6">
      <c r="B35" s="41" t="s">
        <v>88</v>
      </c>
      <c r="C35" s="41" t="s">
        <v>16</v>
      </c>
      <c r="D35" s="43">
        <v>11.3</v>
      </c>
      <c r="E35" s="43">
        <v>9.14</v>
      </c>
      <c r="F35" s="41" t="s">
        <v>74</v>
      </c>
    </row>
    <row r="36" spans="2:6">
      <c r="B36" s="41" t="s">
        <v>89</v>
      </c>
      <c r="C36" s="41" t="s">
        <v>17</v>
      </c>
      <c r="D36" s="43">
        <v>12.3</v>
      </c>
      <c r="E36" s="43">
        <v>10.14</v>
      </c>
      <c r="F36" s="41" t="s">
        <v>74</v>
      </c>
    </row>
    <row r="37" spans="2:6">
      <c r="B37" s="41" t="s">
        <v>90</v>
      </c>
      <c r="C37" s="41" t="s">
        <v>18</v>
      </c>
      <c r="D37" s="43">
        <v>14.3</v>
      </c>
      <c r="E37" s="43">
        <v>12.14</v>
      </c>
      <c r="F37" s="41" t="s">
        <v>74</v>
      </c>
    </row>
    <row r="38" spans="2:6">
      <c r="B38" s="41" t="s">
        <v>91</v>
      </c>
      <c r="C38" s="41" t="s">
        <v>19</v>
      </c>
      <c r="D38" s="43">
        <v>15.8</v>
      </c>
      <c r="E38" s="43">
        <v>13.64</v>
      </c>
      <c r="F38" s="41" t="s">
        <v>74</v>
      </c>
    </row>
    <row r="39" spans="2:6">
      <c r="B39" s="41" t="s">
        <v>92</v>
      </c>
      <c r="C39" s="41" t="s">
        <v>20</v>
      </c>
      <c r="D39" s="43">
        <v>18.8</v>
      </c>
      <c r="E39" s="43">
        <v>16.64</v>
      </c>
      <c r="F39" s="41" t="s">
        <v>74</v>
      </c>
    </row>
    <row r="40" spans="2:6">
      <c r="B40" s="41" t="s">
        <v>93</v>
      </c>
      <c r="C40" s="41" t="s">
        <v>21</v>
      </c>
      <c r="D40" s="43">
        <v>19.8</v>
      </c>
      <c r="E40" s="43">
        <v>17.64</v>
      </c>
      <c r="F40" s="41" t="s">
        <v>74</v>
      </c>
    </row>
    <row r="41" spans="2:6">
      <c r="B41" s="41" t="s">
        <v>94</v>
      </c>
      <c r="C41" s="41" t="s">
        <v>22</v>
      </c>
      <c r="D41" s="43">
        <v>20.8</v>
      </c>
      <c r="E41" s="43">
        <v>18.64</v>
      </c>
      <c r="F41" s="41" t="s">
        <v>74</v>
      </c>
    </row>
    <row r="42" spans="2:6">
      <c r="B42" s="41" t="s">
        <v>95</v>
      </c>
      <c r="C42" s="41" t="s">
        <v>23</v>
      </c>
      <c r="D42" s="43">
        <v>21.8</v>
      </c>
      <c r="E42" s="43">
        <v>19.64</v>
      </c>
      <c r="F42" s="41" t="s">
        <v>74</v>
      </c>
    </row>
    <row r="43" spans="2:6">
      <c r="B43" s="41" t="s">
        <v>96</v>
      </c>
      <c r="C43" s="41" t="s">
        <v>24</v>
      </c>
      <c r="D43" s="43">
        <v>22.8</v>
      </c>
      <c r="E43" s="43">
        <v>20.64</v>
      </c>
      <c r="F43" s="41" t="s">
        <v>74</v>
      </c>
    </row>
    <row r="44" spans="2:6">
      <c r="B44" s="41" t="s">
        <v>97</v>
      </c>
      <c r="C44" s="41" t="s">
        <v>25</v>
      </c>
      <c r="D44" s="43">
        <v>24.3</v>
      </c>
      <c r="E44" s="43">
        <v>22.14</v>
      </c>
      <c r="F44" s="41" t="s">
        <v>74</v>
      </c>
    </row>
    <row r="45" spans="2:6">
      <c r="B45" s="41" t="s">
        <v>180</v>
      </c>
      <c r="C45" s="41" t="s">
        <v>181</v>
      </c>
      <c r="D45" s="43">
        <v>0</v>
      </c>
      <c r="E45" s="43">
        <v>0</v>
      </c>
      <c r="F45" s="41" t="s">
        <v>74</v>
      </c>
    </row>
    <row r="46" spans="2:6">
      <c r="B46" s="41" t="s">
        <v>182</v>
      </c>
      <c r="C46" s="41" t="s">
        <v>181</v>
      </c>
      <c r="D46" s="43">
        <v>0.5</v>
      </c>
      <c r="E46" s="43">
        <v>0.5</v>
      </c>
      <c r="F46" s="41" t="s">
        <v>74</v>
      </c>
    </row>
    <row r="47" spans="2:6">
      <c r="B47" s="41" t="s">
        <v>183</v>
      </c>
      <c r="C47" s="41" t="s">
        <v>181</v>
      </c>
      <c r="D47" s="43">
        <v>0.75</v>
      </c>
      <c r="E47" s="43">
        <v>0.75</v>
      </c>
      <c r="F47" s="41" t="s">
        <v>74</v>
      </c>
    </row>
    <row r="48" spans="2:6">
      <c r="B48" s="41" t="s">
        <v>184</v>
      </c>
      <c r="C48" s="41" t="s">
        <v>181</v>
      </c>
      <c r="D48" s="43">
        <v>1</v>
      </c>
      <c r="E48" s="43">
        <v>1</v>
      </c>
      <c r="F48" s="41" t="s">
        <v>74</v>
      </c>
    </row>
    <row r="49" spans="2:6">
      <c r="B49" s="41" t="s">
        <v>185</v>
      </c>
      <c r="C49" s="41" t="s">
        <v>181</v>
      </c>
      <c r="D49" s="43">
        <v>0.75</v>
      </c>
      <c r="E49" s="43">
        <v>0.75</v>
      </c>
      <c r="F49" s="41" t="s">
        <v>74</v>
      </c>
    </row>
    <row r="50" spans="2:6">
      <c r="B50" s="41" t="s">
        <v>186</v>
      </c>
      <c r="C50" s="41" t="s">
        <v>181</v>
      </c>
      <c r="D50" s="43">
        <v>0</v>
      </c>
      <c r="E50" s="43">
        <v>0</v>
      </c>
      <c r="F50" s="41" t="s">
        <v>74</v>
      </c>
    </row>
    <row r="51" spans="2:6">
      <c r="B51" s="41" t="s">
        <v>187</v>
      </c>
      <c r="C51" s="41" t="s">
        <v>181</v>
      </c>
      <c r="D51" s="43">
        <v>0.75</v>
      </c>
      <c r="E51" s="43">
        <v>0.75</v>
      </c>
      <c r="F51" s="41" t="s">
        <v>74</v>
      </c>
    </row>
    <row r="52" spans="2:6">
      <c r="B52" s="41" t="s">
        <v>188</v>
      </c>
      <c r="C52" s="41" t="s">
        <v>181</v>
      </c>
      <c r="D52" s="43">
        <v>0</v>
      </c>
      <c r="E52" s="43">
        <v>0</v>
      </c>
      <c r="F52" s="41" t="s">
        <v>74</v>
      </c>
    </row>
    <row r="53" spans="2:6">
      <c r="B53" s="41" t="s">
        <v>189</v>
      </c>
      <c r="C53" s="41" t="s">
        <v>181</v>
      </c>
      <c r="D53" s="43">
        <v>0.75</v>
      </c>
      <c r="E53" s="43">
        <v>0.75</v>
      </c>
      <c r="F53" s="41" t="s">
        <v>74</v>
      </c>
    </row>
    <row r="54" spans="2:6">
      <c r="B54" s="41" t="s">
        <v>190</v>
      </c>
      <c r="C54" s="41" t="s">
        <v>181</v>
      </c>
      <c r="D54" s="43">
        <v>1</v>
      </c>
      <c r="E54" s="43">
        <v>1</v>
      </c>
      <c r="F54" s="41" t="s">
        <v>74</v>
      </c>
    </row>
    <row r="55" spans="2:6">
      <c r="B55" s="41" t="s">
        <v>191</v>
      </c>
      <c r="C55" s="41" t="s">
        <v>181</v>
      </c>
      <c r="D55" s="43">
        <v>0</v>
      </c>
      <c r="E55" s="43">
        <v>0</v>
      </c>
      <c r="F55" s="41" t="s">
        <v>74</v>
      </c>
    </row>
    <row r="56" spans="2:6">
      <c r="B56" s="41" t="s">
        <v>192</v>
      </c>
      <c r="C56" s="41" t="s">
        <v>181</v>
      </c>
      <c r="D56" s="43">
        <v>0.19999999999999929</v>
      </c>
      <c r="E56" s="43">
        <v>1.5</v>
      </c>
      <c r="F56" s="41" t="s">
        <v>74</v>
      </c>
    </row>
    <row r="57" spans="2:6">
      <c r="B57" s="41" t="s">
        <v>193</v>
      </c>
      <c r="C57" s="41" t="s">
        <v>181</v>
      </c>
      <c r="D57" s="43">
        <v>0</v>
      </c>
      <c r="E57" s="43">
        <v>0.85999999999999943</v>
      </c>
      <c r="F57" s="41" t="s">
        <v>74</v>
      </c>
    </row>
    <row r="58" spans="2:6">
      <c r="B58" s="41" t="s">
        <v>194</v>
      </c>
      <c r="C58" s="41" t="s">
        <v>181</v>
      </c>
      <c r="D58" s="43">
        <v>0</v>
      </c>
      <c r="E58" s="43">
        <v>0</v>
      </c>
      <c r="F58" s="41" t="s">
        <v>74</v>
      </c>
    </row>
    <row r="59" spans="2:6">
      <c r="B59" s="41" t="s">
        <v>195</v>
      </c>
      <c r="C59" s="41" t="s">
        <v>181</v>
      </c>
      <c r="D59" s="43">
        <v>0</v>
      </c>
      <c r="E59" s="43">
        <v>0</v>
      </c>
      <c r="F59" s="41" t="s">
        <v>74</v>
      </c>
    </row>
    <row r="60" spans="2:6">
      <c r="B60" s="41" t="s">
        <v>196</v>
      </c>
      <c r="C60" s="41" t="s">
        <v>181</v>
      </c>
      <c r="D60" s="43">
        <v>0</v>
      </c>
      <c r="E60" s="43">
        <v>0</v>
      </c>
      <c r="F60" s="41" t="s">
        <v>74</v>
      </c>
    </row>
    <row r="61" spans="2:6">
      <c r="B61" s="41" t="s">
        <v>197</v>
      </c>
      <c r="C61" s="41" t="s">
        <v>181</v>
      </c>
      <c r="D61" s="43">
        <v>0</v>
      </c>
      <c r="E61" s="43">
        <v>0</v>
      </c>
      <c r="F61" s="41" t="s">
        <v>74</v>
      </c>
    </row>
    <row r="62" spans="2:6">
      <c r="B62" s="41" t="s">
        <v>198</v>
      </c>
      <c r="C62" s="41" t="s">
        <v>181</v>
      </c>
      <c r="D62" s="43">
        <v>0</v>
      </c>
      <c r="E62" s="43">
        <v>0</v>
      </c>
      <c r="F62" s="41" t="s">
        <v>74</v>
      </c>
    </row>
    <row r="63" spans="2:6">
      <c r="B63" s="41" t="s">
        <v>199</v>
      </c>
      <c r="C63" s="41" t="s">
        <v>181</v>
      </c>
      <c r="D63" s="43">
        <v>0</v>
      </c>
      <c r="E63" s="43">
        <v>0</v>
      </c>
      <c r="F63" s="41" t="s">
        <v>74</v>
      </c>
    </row>
    <row r="64" spans="2:6">
      <c r="B64" s="41" t="s">
        <v>200</v>
      </c>
      <c r="C64" s="41" t="s">
        <v>181</v>
      </c>
      <c r="D64" s="43">
        <v>0</v>
      </c>
      <c r="E64" s="43">
        <v>0</v>
      </c>
      <c r="F64" s="41" t="s">
        <v>74</v>
      </c>
    </row>
    <row r="65" spans="1:7">
      <c r="B65" s="41" t="s">
        <v>201</v>
      </c>
      <c r="C65" s="41" t="s">
        <v>181</v>
      </c>
      <c r="D65" s="43">
        <v>0</v>
      </c>
      <c r="E65" s="43">
        <v>0</v>
      </c>
      <c r="F65" s="41" t="s">
        <v>74</v>
      </c>
    </row>
    <row r="66" spans="1:7">
      <c r="B66" s="41" t="s">
        <v>202</v>
      </c>
      <c r="C66" s="41" t="s">
        <v>181</v>
      </c>
      <c r="D66" s="43">
        <v>0</v>
      </c>
      <c r="E66" s="43">
        <v>0</v>
      </c>
      <c r="F66" s="41" t="s">
        <v>74</v>
      </c>
    </row>
    <row r="67" spans="1:7">
      <c r="B67" s="41" t="s">
        <v>203</v>
      </c>
      <c r="C67" s="41" t="s">
        <v>181</v>
      </c>
      <c r="D67" s="43">
        <v>0</v>
      </c>
      <c r="E67" s="43">
        <v>0</v>
      </c>
      <c r="F67" s="41" t="s">
        <v>74</v>
      </c>
    </row>
    <row r="68" spans="1:7" ht="16" thickBot="1">
      <c r="B68" s="39" t="s">
        <v>204</v>
      </c>
      <c r="C68" s="39" t="s">
        <v>181</v>
      </c>
      <c r="D68" s="42">
        <v>0</v>
      </c>
      <c r="E68" s="42">
        <v>0</v>
      </c>
      <c r="F68" s="39" t="s">
        <v>74</v>
      </c>
    </row>
    <row r="71" spans="1:7" ht="16" thickBot="1">
      <c r="A71" t="s">
        <v>67</v>
      </c>
    </row>
    <row r="72" spans="1:7" ht="16" thickBot="1">
      <c r="B72" s="40" t="s">
        <v>61</v>
      </c>
      <c r="C72" s="40" t="s">
        <v>62</v>
      </c>
      <c r="D72" s="40" t="s">
        <v>68</v>
      </c>
      <c r="E72" s="40" t="s">
        <v>69</v>
      </c>
      <c r="F72" s="40" t="s">
        <v>70</v>
      </c>
      <c r="G72" s="40" t="s">
        <v>71</v>
      </c>
    </row>
    <row r="73" spans="1:7">
      <c r="B73" s="41" t="s">
        <v>98</v>
      </c>
      <c r="C73" s="41" t="s">
        <v>99</v>
      </c>
      <c r="D73" s="43">
        <v>1</v>
      </c>
      <c r="E73" s="41" t="s">
        <v>100</v>
      </c>
      <c r="F73" s="41" t="s">
        <v>101</v>
      </c>
      <c r="G73" s="43">
        <v>0</v>
      </c>
    </row>
    <row r="74" spans="1:7">
      <c r="B74" s="41" t="s">
        <v>102</v>
      </c>
      <c r="C74" s="41" t="s">
        <v>103</v>
      </c>
      <c r="D74" s="43">
        <v>0.5</v>
      </c>
      <c r="E74" s="41" t="s">
        <v>104</v>
      </c>
      <c r="F74" s="41" t="s">
        <v>101</v>
      </c>
      <c r="G74" s="43">
        <v>0</v>
      </c>
    </row>
    <row r="75" spans="1:7">
      <c r="B75" s="41" t="s">
        <v>105</v>
      </c>
      <c r="C75" s="41" t="s">
        <v>106</v>
      </c>
      <c r="D75" s="43">
        <v>0.75</v>
      </c>
      <c r="E75" s="41" t="s">
        <v>107</v>
      </c>
      <c r="F75" s="41" t="s">
        <v>101</v>
      </c>
      <c r="G75" s="43">
        <v>0</v>
      </c>
    </row>
    <row r="76" spans="1:7">
      <c r="B76" s="41" t="s">
        <v>108</v>
      </c>
      <c r="C76" s="41" t="s">
        <v>109</v>
      </c>
      <c r="D76" s="43">
        <v>1</v>
      </c>
      <c r="E76" s="41" t="s">
        <v>110</v>
      </c>
      <c r="F76" s="41" t="s">
        <v>101</v>
      </c>
      <c r="G76" s="43">
        <v>0</v>
      </c>
    </row>
    <row r="77" spans="1:7">
      <c r="B77" s="41" t="s">
        <v>111</v>
      </c>
      <c r="C77" s="41" t="s">
        <v>112</v>
      </c>
      <c r="D77" s="43">
        <v>0.75</v>
      </c>
      <c r="E77" s="41" t="s">
        <v>113</v>
      </c>
      <c r="F77" s="41" t="s">
        <v>101</v>
      </c>
      <c r="G77" s="43">
        <v>0</v>
      </c>
    </row>
    <row r="78" spans="1:7">
      <c r="B78" s="41" t="s">
        <v>114</v>
      </c>
      <c r="C78" s="41" t="s">
        <v>115</v>
      </c>
      <c r="D78" s="43">
        <v>10</v>
      </c>
      <c r="E78" s="41" t="s">
        <v>116</v>
      </c>
      <c r="F78" s="41" t="s">
        <v>101</v>
      </c>
      <c r="G78" s="43">
        <v>0</v>
      </c>
    </row>
    <row r="79" spans="1:7">
      <c r="B79" s="41" t="s">
        <v>117</v>
      </c>
      <c r="C79" s="41" t="s">
        <v>118</v>
      </c>
      <c r="D79" s="43">
        <v>0.75</v>
      </c>
      <c r="E79" s="41" t="s">
        <v>119</v>
      </c>
      <c r="F79" s="41" t="s">
        <v>101</v>
      </c>
      <c r="G79" s="43">
        <v>0</v>
      </c>
    </row>
    <row r="80" spans="1:7">
      <c r="B80" s="41" t="s">
        <v>120</v>
      </c>
      <c r="C80" s="41" t="s">
        <v>121</v>
      </c>
      <c r="D80" s="43">
        <v>10</v>
      </c>
      <c r="E80" s="41" t="s">
        <v>122</v>
      </c>
      <c r="F80" s="41" t="s">
        <v>101</v>
      </c>
      <c r="G80" s="43">
        <v>0</v>
      </c>
    </row>
    <row r="81" spans="2:7">
      <c r="B81" s="41" t="s">
        <v>123</v>
      </c>
      <c r="C81" s="41" t="s">
        <v>124</v>
      </c>
      <c r="D81" s="43">
        <v>0.75</v>
      </c>
      <c r="E81" s="41" t="s">
        <v>125</v>
      </c>
      <c r="F81" s="41" t="s">
        <v>101</v>
      </c>
      <c r="G81" s="43">
        <v>0</v>
      </c>
    </row>
    <row r="82" spans="2:7">
      <c r="B82" s="41" t="s">
        <v>126</v>
      </c>
      <c r="C82" s="41" t="s">
        <v>127</v>
      </c>
      <c r="D82" s="43">
        <v>1</v>
      </c>
      <c r="E82" s="41" t="s">
        <v>128</v>
      </c>
      <c r="F82" s="41" t="s">
        <v>101</v>
      </c>
      <c r="G82" s="43">
        <v>0</v>
      </c>
    </row>
    <row r="83" spans="2:7">
      <c r="B83" s="41" t="s">
        <v>129</v>
      </c>
      <c r="C83" s="41" t="s">
        <v>130</v>
      </c>
      <c r="D83" s="43">
        <v>5</v>
      </c>
      <c r="E83" s="41" t="s">
        <v>131</v>
      </c>
      <c r="F83" s="41" t="s">
        <v>101</v>
      </c>
      <c r="G83" s="43">
        <v>0</v>
      </c>
    </row>
    <row r="84" spans="2:7">
      <c r="B84" s="41" t="s">
        <v>132</v>
      </c>
      <c r="C84" s="41" t="s">
        <v>133</v>
      </c>
      <c r="D84" s="43">
        <v>1.5</v>
      </c>
      <c r="E84" s="41" t="s">
        <v>134</v>
      </c>
      <c r="F84" s="41" t="s">
        <v>101</v>
      </c>
      <c r="G84" s="43">
        <v>0</v>
      </c>
    </row>
    <row r="85" spans="2:7">
      <c r="B85" s="41" t="s">
        <v>135</v>
      </c>
      <c r="C85" s="41" t="s">
        <v>136</v>
      </c>
      <c r="D85" s="43">
        <v>1.1400000000000006</v>
      </c>
      <c r="E85" s="41" t="s">
        <v>137</v>
      </c>
      <c r="F85" s="41" t="s">
        <v>101</v>
      </c>
      <c r="G85" s="43">
        <v>0</v>
      </c>
    </row>
    <row r="86" spans="2:7">
      <c r="B86" s="41" t="s">
        <v>138</v>
      </c>
      <c r="C86" s="41" t="s">
        <v>139</v>
      </c>
      <c r="D86" s="43">
        <v>1</v>
      </c>
      <c r="E86" s="41" t="s">
        <v>140</v>
      </c>
      <c r="F86" s="41" t="s">
        <v>101</v>
      </c>
      <c r="G86" s="43">
        <v>0</v>
      </c>
    </row>
    <row r="87" spans="2:7">
      <c r="B87" s="41" t="s">
        <v>141</v>
      </c>
      <c r="C87" s="41" t="s">
        <v>142</v>
      </c>
      <c r="D87" s="43">
        <v>2</v>
      </c>
      <c r="E87" s="41" t="s">
        <v>143</v>
      </c>
      <c r="F87" s="41" t="s">
        <v>101</v>
      </c>
      <c r="G87" s="43">
        <v>0</v>
      </c>
    </row>
    <row r="88" spans="2:7">
      <c r="B88" s="41" t="s">
        <v>144</v>
      </c>
      <c r="C88" s="41" t="s">
        <v>145</v>
      </c>
      <c r="D88" s="43">
        <v>1.5</v>
      </c>
      <c r="E88" s="41" t="s">
        <v>146</v>
      </c>
      <c r="F88" s="41" t="s">
        <v>101</v>
      </c>
      <c r="G88" s="43">
        <v>0</v>
      </c>
    </row>
    <row r="89" spans="2:7">
      <c r="B89" s="41" t="s">
        <v>147</v>
      </c>
      <c r="C89" s="41" t="s">
        <v>148</v>
      </c>
      <c r="D89" s="43">
        <v>3</v>
      </c>
      <c r="E89" s="41" t="s">
        <v>149</v>
      </c>
      <c r="F89" s="41" t="s">
        <v>101</v>
      </c>
      <c r="G89" s="43">
        <v>0</v>
      </c>
    </row>
    <row r="90" spans="2:7">
      <c r="B90" s="41" t="s">
        <v>150</v>
      </c>
      <c r="C90" s="41" t="s">
        <v>151</v>
      </c>
      <c r="D90" s="43">
        <v>1.5</v>
      </c>
      <c r="E90" s="41" t="s">
        <v>152</v>
      </c>
      <c r="F90" s="41" t="s">
        <v>101</v>
      </c>
      <c r="G90" s="43">
        <v>0</v>
      </c>
    </row>
    <row r="91" spans="2:7">
      <c r="B91" s="41" t="s">
        <v>153</v>
      </c>
      <c r="C91" s="41" t="s">
        <v>154</v>
      </c>
      <c r="D91" s="43">
        <v>1</v>
      </c>
      <c r="E91" s="41" t="s">
        <v>155</v>
      </c>
      <c r="F91" s="41" t="s">
        <v>101</v>
      </c>
      <c r="G91" s="43">
        <v>0</v>
      </c>
    </row>
    <row r="92" spans="2:7">
      <c r="B92" s="41" t="s">
        <v>156</v>
      </c>
      <c r="C92" s="41" t="s">
        <v>157</v>
      </c>
      <c r="D92" s="43">
        <v>1.5</v>
      </c>
      <c r="E92" s="41" t="s">
        <v>158</v>
      </c>
      <c r="F92" s="41" t="s">
        <v>101</v>
      </c>
      <c r="G92" s="43">
        <v>0</v>
      </c>
    </row>
    <row r="93" spans="2:7">
      <c r="B93" s="41" t="s">
        <v>159</v>
      </c>
      <c r="C93" s="41" t="s">
        <v>160</v>
      </c>
      <c r="D93" s="43">
        <v>1</v>
      </c>
      <c r="E93" s="41" t="s">
        <v>161</v>
      </c>
      <c r="F93" s="41" t="s">
        <v>101</v>
      </c>
      <c r="G93" s="43">
        <v>0</v>
      </c>
    </row>
    <row r="94" spans="2:7">
      <c r="B94" s="41" t="s">
        <v>162</v>
      </c>
      <c r="C94" s="41" t="s">
        <v>163</v>
      </c>
      <c r="D94" s="43">
        <v>1</v>
      </c>
      <c r="E94" s="41" t="s">
        <v>164</v>
      </c>
      <c r="F94" s="41" t="s">
        <v>101</v>
      </c>
      <c r="G94" s="43">
        <v>0</v>
      </c>
    </row>
    <row r="95" spans="2:7">
      <c r="B95" s="41" t="s">
        <v>165</v>
      </c>
      <c r="C95" s="41" t="s">
        <v>166</v>
      </c>
      <c r="D95" s="43">
        <v>1</v>
      </c>
      <c r="E95" s="41" t="s">
        <v>167</v>
      </c>
      <c r="F95" s="41" t="s">
        <v>101</v>
      </c>
      <c r="G95" s="43">
        <v>0</v>
      </c>
    </row>
    <row r="96" spans="2:7">
      <c r="B96" s="41" t="s">
        <v>168</v>
      </c>
      <c r="C96" s="41" t="s">
        <v>169</v>
      </c>
      <c r="D96" s="43">
        <v>1.5</v>
      </c>
      <c r="E96" s="41" t="s">
        <v>170</v>
      </c>
      <c r="F96" s="41" t="s">
        <v>101</v>
      </c>
      <c r="G96" s="43">
        <v>0</v>
      </c>
    </row>
    <row r="97" spans="2:7">
      <c r="B97" s="41" t="s">
        <v>97</v>
      </c>
      <c r="C97" s="41" t="s">
        <v>25</v>
      </c>
      <c r="D97" s="43">
        <v>22.14</v>
      </c>
      <c r="E97" s="41" t="s">
        <v>205</v>
      </c>
      <c r="F97" s="41" t="s">
        <v>101</v>
      </c>
      <c r="G97" s="41">
        <v>0</v>
      </c>
    </row>
    <row r="98" spans="2:7">
      <c r="B98" s="41" t="s">
        <v>180</v>
      </c>
      <c r="C98" s="41" t="s">
        <v>181</v>
      </c>
      <c r="D98" s="43">
        <v>0</v>
      </c>
      <c r="E98" s="41" t="s">
        <v>206</v>
      </c>
      <c r="F98" s="41" t="s">
        <v>101</v>
      </c>
      <c r="G98" s="41">
        <v>0</v>
      </c>
    </row>
    <row r="99" spans="2:7">
      <c r="B99" s="41" t="s">
        <v>182</v>
      </c>
      <c r="C99" s="41" t="s">
        <v>181</v>
      </c>
      <c r="D99" s="43">
        <v>0.5</v>
      </c>
      <c r="E99" s="41" t="s">
        <v>207</v>
      </c>
      <c r="F99" s="41" t="s">
        <v>101</v>
      </c>
      <c r="G99" s="41">
        <v>0</v>
      </c>
    </row>
    <row r="100" spans="2:7">
      <c r="B100" s="41" t="s">
        <v>183</v>
      </c>
      <c r="C100" s="41" t="s">
        <v>181</v>
      </c>
      <c r="D100" s="43">
        <v>0.75</v>
      </c>
      <c r="E100" s="41" t="s">
        <v>208</v>
      </c>
      <c r="F100" s="41" t="s">
        <v>101</v>
      </c>
      <c r="G100" s="41">
        <v>0</v>
      </c>
    </row>
    <row r="101" spans="2:7">
      <c r="B101" s="41" t="s">
        <v>184</v>
      </c>
      <c r="C101" s="41" t="s">
        <v>181</v>
      </c>
      <c r="D101" s="43">
        <v>1</v>
      </c>
      <c r="E101" s="41" t="s">
        <v>209</v>
      </c>
      <c r="F101" s="41" t="s">
        <v>101</v>
      </c>
      <c r="G101" s="41">
        <v>0</v>
      </c>
    </row>
    <row r="102" spans="2:7">
      <c r="B102" s="41" t="s">
        <v>185</v>
      </c>
      <c r="C102" s="41" t="s">
        <v>181</v>
      </c>
      <c r="D102" s="43">
        <v>0.75</v>
      </c>
      <c r="E102" s="41" t="s">
        <v>210</v>
      </c>
      <c r="F102" s="41" t="s">
        <v>101</v>
      </c>
      <c r="G102" s="41">
        <v>0</v>
      </c>
    </row>
    <row r="103" spans="2:7">
      <c r="B103" s="41" t="s">
        <v>186</v>
      </c>
      <c r="C103" s="41" t="s">
        <v>181</v>
      </c>
      <c r="D103" s="43">
        <v>0</v>
      </c>
      <c r="E103" s="41" t="s">
        <v>211</v>
      </c>
      <c r="F103" s="41" t="s">
        <v>101</v>
      </c>
      <c r="G103" s="41">
        <v>0</v>
      </c>
    </row>
    <row r="104" spans="2:7">
      <c r="B104" s="41" t="s">
        <v>187</v>
      </c>
      <c r="C104" s="41" t="s">
        <v>181</v>
      </c>
      <c r="D104" s="43">
        <v>0.75</v>
      </c>
      <c r="E104" s="41" t="s">
        <v>212</v>
      </c>
      <c r="F104" s="41" t="s">
        <v>101</v>
      </c>
      <c r="G104" s="41">
        <v>0</v>
      </c>
    </row>
    <row r="105" spans="2:7">
      <c r="B105" s="41" t="s">
        <v>188</v>
      </c>
      <c r="C105" s="41" t="s">
        <v>181</v>
      </c>
      <c r="D105" s="43">
        <v>0</v>
      </c>
      <c r="E105" s="41" t="s">
        <v>213</v>
      </c>
      <c r="F105" s="41" t="s">
        <v>101</v>
      </c>
      <c r="G105" s="41">
        <v>0</v>
      </c>
    </row>
    <row r="106" spans="2:7">
      <c r="B106" s="41" t="s">
        <v>189</v>
      </c>
      <c r="C106" s="41" t="s">
        <v>181</v>
      </c>
      <c r="D106" s="43">
        <v>0.75</v>
      </c>
      <c r="E106" s="41" t="s">
        <v>214</v>
      </c>
      <c r="F106" s="41" t="s">
        <v>101</v>
      </c>
      <c r="G106" s="41">
        <v>0</v>
      </c>
    </row>
    <row r="107" spans="2:7">
      <c r="B107" s="41" t="s">
        <v>190</v>
      </c>
      <c r="C107" s="41" t="s">
        <v>181</v>
      </c>
      <c r="D107" s="43">
        <v>1</v>
      </c>
      <c r="E107" s="41" t="s">
        <v>215</v>
      </c>
      <c r="F107" s="41" t="s">
        <v>101</v>
      </c>
      <c r="G107" s="41">
        <v>0</v>
      </c>
    </row>
    <row r="108" spans="2:7">
      <c r="B108" s="41" t="s">
        <v>191</v>
      </c>
      <c r="C108" s="41" t="s">
        <v>181</v>
      </c>
      <c r="D108" s="43">
        <v>0</v>
      </c>
      <c r="E108" s="41" t="s">
        <v>216</v>
      </c>
      <c r="F108" s="41" t="s">
        <v>101</v>
      </c>
      <c r="G108" s="41">
        <v>0</v>
      </c>
    </row>
    <row r="109" spans="2:7">
      <c r="B109" s="41" t="s">
        <v>192</v>
      </c>
      <c r="C109" s="41" t="s">
        <v>181</v>
      </c>
      <c r="D109" s="43">
        <v>1.5</v>
      </c>
      <c r="E109" s="41" t="s">
        <v>217</v>
      </c>
      <c r="F109" s="41" t="s">
        <v>101</v>
      </c>
      <c r="G109" s="41">
        <v>0</v>
      </c>
    </row>
    <row r="110" spans="2:7">
      <c r="B110" s="41" t="s">
        <v>193</v>
      </c>
      <c r="C110" s="41" t="s">
        <v>181</v>
      </c>
      <c r="D110" s="43">
        <v>0.85999999999999943</v>
      </c>
      <c r="E110" s="41" t="s">
        <v>219</v>
      </c>
      <c r="F110" s="41" t="s">
        <v>218</v>
      </c>
      <c r="G110" s="41">
        <v>0.14000000000000057</v>
      </c>
    </row>
    <row r="111" spans="2:7">
      <c r="B111" s="41" t="s">
        <v>194</v>
      </c>
      <c r="C111" s="41" t="s">
        <v>181</v>
      </c>
      <c r="D111" s="43">
        <v>0</v>
      </c>
      <c r="E111" s="41" t="s">
        <v>220</v>
      </c>
      <c r="F111" s="41" t="s">
        <v>218</v>
      </c>
      <c r="G111" s="41">
        <v>0.5</v>
      </c>
    </row>
    <row r="112" spans="2:7">
      <c r="B112" s="41" t="s">
        <v>195</v>
      </c>
      <c r="C112" s="41" t="s">
        <v>181</v>
      </c>
      <c r="D112" s="43">
        <v>0</v>
      </c>
      <c r="E112" s="41" t="s">
        <v>221</v>
      </c>
      <c r="F112" s="41" t="s">
        <v>218</v>
      </c>
      <c r="G112" s="41">
        <v>1</v>
      </c>
    </row>
    <row r="113" spans="2:7">
      <c r="B113" s="41" t="s">
        <v>196</v>
      </c>
      <c r="C113" s="41" t="s">
        <v>181</v>
      </c>
      <c r="D113" s="43">
        <v>0</v>
      </c>
      <c r="E113" s="41" t="s">
        <v>222</v>
      </c>
      <c r="F113" s="41" t="s">
        <v>218</v>
      </c>
      <c r="G113" s="41">
        <v>0.75</v>
      </c>
    </row>
    <row r="114" spans="2:7">
      <c r="B114" s="41" t="s">
        <v>197</v>
      </c>
      <c r="C114" s="41" t="s">
        <v>181</v>
      </c>
      <c r="D114" s="43">
        <v>0</v>
      </c>
      <c r="E114" s="41" t="s">
        <v>223</v>
      </c>
      <c r="F114" s="41" t="s">
        <v>218</v>
      </c>
      <c r="G114" s="41">
        <v>1.5</v>
      </c>
    </row>
    <row r="115" spans="2:7">
      <c r="B115" s="41" t="s">
        <v>198</v>
      </c>
      <c r="C115" s="41" t="s">
        <v>181</v>
      </c>
      <c r="D115" s="43">
        <v>0</v>
      </c>
      <c r="E115" s="41" t="s">
        <v>224</v>
      </c>
      <c r="F115" s="41" t="s">
        <v>218</v>
      </c>
      <c r="G115" s="41">
        <v>0.75</v>
      </c>
    </row>
    <row r="116" spans="2:7">
      <c r="B116" s="41" t="s">
        <v>199</v>
      </c>
      <c r="C116" s="41" t="s">
        <v>181</v>
      </c>
      <c r="D116" s="43">
        <v>0</v>
      </c>
      <c r="E116" s="41" t="s">
        <v>225</v>
      </c>
      <c r="F116" s="41" t="s">
        <v>218</v>
      </c>
      <c r="G116" s="41">
        <v>0.5</v>
      </c>
    </row>
    <row r="117" spans="2:7">
      <c r="B117" s="41" t="s">
        <v>200</v>
      </c>
      <c r="C117" s="41" t="s">
        <v>181</v>
      </c>
      <c r="D117" s="43">
        <v>0</v>
      </c>
      <c r="E117" s="41" t="s">
        <v>226</v>
      </c>
      <c r="F117" s="41" t="s">
        <v>218</v>
      </c>
      <c r="G117" s="41">
        <v>0.75</v>
      </c>
    </row>
    <row r="118" spans="2:7">
      <c r="B118" s="41" t="s">
        <v>201</v>
      </c>
      <c r="C118" s="41" t="s">
        <v>181</v>
      </c>
      <c r="D118" s="43">
        <v>0</v>
      </c>
      <c r="E118" s="41" t="s">
        <v>227</v>
      </c>
      <c r="F118" s="41" t="s">
        <v>218</v>
      </c>
      <c r="G118" s="41">
        <v>0.5</v>
      </c>
    </row>
    <row r="119" spans="2:7">
      <c r="B119" s="41" t="s">
        <v>202</v>
      </c>
      <c r="C119" s="41" t="s">
        <v>181</v>
      </c>
      <c r="D119" s="43">
        <v>0</v>
      </c>
      <c r="E119" s="41" t="s">
        <v>228</v>
      </c>
      <c r="F119" s="41" t="s">
        <v>218</v>
      </c>
      <c r="G119" s="41">
        <v>0.5</v>
      </c>
    </row>
    <row r="120" spans="2:7">
      <c r="B120" s="41" t="s">
        <v>203</v>
      </c>
      <c r="C120" s="41" t="s">
        <v>181</v>
      </c>
      <c r="D120" s="43">
        <v>0</v>
      </c>
      <c r="E120" s="41" t="s">
        <v>229</v>
      </c>
      <c r="F120" s="41" t="s">
        <v>218</v>
      </c>
      <c r="G120" s="41">
        <v>0.5</v>
      </c>
    </row>
    <row r="121" spans="2:7" ht="16" thickBot="1">
      <c r="B121" s="39" t="s">
        <v>204</v>
      </c>
      <c r="C121" s="39" t="s">
        <v>181</v>
      </c>
      <c r="D121" s="42">
        <v>0</v>
      </c>
      <c r="E121" s="39" t="s">
        <v>230</v>
      </c>
      <c r="F121" s="39" t="s">
        <v>101</v>
      </c>
      <c r="G121" s="39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>
      <selection activeCell="C17" sqref="C17"/>
    </sheetView>
  </sheetViews>
  <sheetFormatPr baseColWidth="10" defaultRowHeight="15" x14ac:dyDescent="0"/>
  <sheetData>
    <row r="2" spans="2:3">
      <c r="B2" t="s">
        <v>237</v>
      </c>
      <c r="C2">
        <v>61274</v>
      </c>
    </row>
    <row r="3" spans="2:3">
      <c r="B3" t="s">
        <v>306</v>
      </c>
    </row>
    <row r="5" spans="2:3" ht="16">
      <c r="B5" s="66" t="s">
        <v>238</v>
      </c>
    </row>
    <row r="7" spans="2:3">
      <c r="B7">
        <f>5*36</f>
        <v>180</v>
      </c>
      <c r="C7" t="s">
        <v>239</v>
      </c>
    </row>
    <row r="8" spans="2:3">
      <c r="B8">
        <f>B7*2</f>
        <v>360</v>
      </c>
      <c r="C8" t="s">
        <v>240</v>
      </c>
    </row>
    <row r="10" spans="2:3">
      <c r="B10">
        <f>C2/B8</f>
        <v>170.20555555555555</v>
      </c>
      <c r="C10" t="s">
        <v>241</v>
      </c>
    </row>
    <row r="11" spans="2:3">
      <c r="B11">
        <f>B10/60</f>
        <v>2.8367592592592592</v>
      </c>
      <c r="C11" t="s">
        <v>242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Basic</vt:lpstr>
      <vt:lpstr>Basic Answer Report</vt:lpstr>
      <vt:lpstr>Crashing</vt:lpstr>
      <vt:lpstr>Answer Report 2</vt:lpstr>
      <vt:lpstr>Sheet7</vt:lpstr>
    </vt:vector>
  </TitlesOfParts>
  <Company>Washington University in St. Louis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 Feinberg</dc:creator>
  <cp:lastModifiedBy>Bradford Stein</cp:lastModifiedBy>
  <dcterms:created xsi:type="dcterms:W3CDTF">2013-12-05T23:09:18Z</dcterms:created>
  <dcterms:modified xsi:type="dcterms:W3CDTF">2013-12-13T21:32:59Z</dcterms:modified>
</cp:coreProperties>
</file>